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runalini\Desktop\IDFC_Final Report_March\"/>
    </mc:Choice>
  </mc:AlternateContent>
  <xr:revisionPtr revIDLastSave="0" documentId="13_ncr:1_{87CAE998-8196-4CCD-A5D6-9D0510B708AE}" xr6:coauthVersionLast="46" xr6:coauthVersionMax="46" xr10:uidLastSave="{00000000-0000-0000-0000-000000000000}"/>
  <bookViews>
    <workbookView xWindow="-120" yWindow="-120" windowWidth="20730" windowHeight="11160" xr2:uid="{1BB2131E-567E-434F-B73C-837E85293949}"/>
  </bookViews>
  <sheets>
    <sheet name="Figure 30 " sheetId="1" r:id="rId1"/>
    <sheet name="Figure 30_Chart " sheetId="11" r:id="rId2"/>
    <sheet name="Top 500 Cities" sheetId="9" r:id="rId3"/>
    <sheet name="Sheet5" sheetId="10" r:id="rId4"/>
  </sheets>
  <externalReferences>
    <externalReference r:id="rId5"/>
  </externalReferences>
  <definedNames>
    <definedName name="_xlnm._FilterDatabase" localSheetId="0" hidden="1">'Figure 30 '!$B$3:$M$3</definedName>
    <definedName name="_xlnm._FilterDatabase" localSheetId="2" hidden="1">'Top 500 Cities'!$B$2:$L$498</definedName>
    <definedName name="_xlchart.v5.0" hidden="1">'Figure 30_Chart '!$A$1</definedName>
    <definedName name="_xlchart.v5.1" hidden="1">'Figure 30_Chart '!$A$2:$A$36</definedName>
    <definedName name="_xlchart.v5.2" hidden="1">'Figure 30_Chart '!$B$1</definedName>
    <definedName name="_xlchart.v5.3" hidden="1">'Figure 30_Chart '!$B$2:$B$36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8" i="1" l="1"/>
  <c r="L37" i="1"/>
  <c r="L36" i="1"/>
  <c r="L35" i="1"/>
  <c r="L34" i="1"/>
  <c r="L33" i="1"/>
  <c r="L31" i="1"/>
  <c r="L32" i="1"/>
  <c r="L30" i="1"/>
  <c r="L27" i="1"/>
  <c r="L29" i="1"/>
  <c r="L28" i="1"/>
  <c r="L26" i="1"/>
  <c r="L25" i="1"/>
  <c r="L24" i="1"/>
  <c r="L23" i="1"/>
  <c r="L21" i="1"/>
  <c r="L22" i="1"/>
  <c r="L20" i="1"/>
  <c r="L19" i="1"/>
  <c r="L17" i="1"/>
  <c r="L16" i="1"/>
  <c r="L18" i="1"/>
  <c r="L13" i="1"/>
  <c r="L15" i="1"/>
  <c r="L12" i="1"/>
  <c r="L14" i="1"/>
  <c r="L9" i="1"/>
  <c r="L11" i="1"/>
  <c r="L10" i="1"/>
  <c r="L8" i="1"/>
  <c r="L7" i="1"/>
  <c r="L6" i="1"/>
  <c r="L5" i="1"/>
  <c r="L4" i="1"/>
  <c r="K38" i="1"/>
  <c r="K37" i="1"/>
  <c r="K36" i="1"/>
  <c r="K35" i="1"/>
  <c r="K34" i="1"/>
  <c r="K33" i="1"/>
  <c r="K31" i="1"/>
  <c r="K32" i="1"/>
  <c r="K30" i="1"/>
  <c r="K27" i="1"/>
  <c r="K29" i="1"/>
  <c r="K28" i="1"/>
  <c r="K26" i="1"/>
  <c r="K25" i="1"/>
  <c r="K24" i="1"/>
  <c r="K23" i="1"/>
  <c r="K21" i="1"/>
  <c r="K22" i="1"/>
  <c r="K20" i="1"/>
  <c r="K19" i="1"/>
  <c r="K17" i="1"/>
  <c r="K16" i="1"/>
  <c r="K18" i="1"/>
  <c r="K13" i="1"/>
  <c r="K15" i="1"/>
  <c r="K12" i="1"/>
  <c r="K14" i="1"/>
  <c r="K9" i="1"/>
  <c r="K11" i="1"/>
  <c r="K10" i="1"/>
  <c r="K8" i="1"/>
  <c r="K7" i="1"/>
  <c r="K6" i="1"/>
  <c r="K5" i="1"/>
  <c r="K4" i="1"/>
  <c r="D18" i="1" l="1"/>
  <c r="J38" i="1"/>
  <c r="J37" i="1"/>
  <c r="J36" i="1"/>
  <c r="J31" i="1"/>
  <c r="J33" i="1"/>
  <c r="J30" i="1"/>
  <c r="J35" i="1"/>
  <c r="J34" i="1"/>
  <c r="J27" i="1"/>
  <c r="J32" i="1"/>
  <c r="J25" i="1"/>
  <c r="J26" i="1"/>
  <c r="J29" i="1"/>
  <c r="J20" i="1"/>
  <c r="J22" i="1"/>
  <c r="J23" i="1"/>
  <c r="J24" i="1"/>
  <c r="J19" i="1"/>
  <c r="J28" i="1"/>
  <c r="J21" i="1"/>
  <c r="J8" i="1"/>
  <c r="J17" i="1"/>
  <c r="J14" i="1"/>
  <c r="J15" i="1"/>
  <c r="J13" i="1"/>
  <c r="J12" i="1"/>
  <c r="J9" i="1"/>
  <c r="J11" i="1"/>
  <c r="J10" i="1"/>
  <c r="J4" i="1"/>
  <c r="J6" i="1"/>
  <c r="J18" i="1"/>
  <c r="J16" i="1"/>
  <c r="J7" i="1"/>
  <c r="H38" i="1"/>
  <c r="H37" i="1"/>
  <c r="H36" i="1"/>
  <c r="H31" i="1"/>
  <c r="H33" i="1"/>
  <c r="H30" i="1"/>
  <c r="H35" i="1"/>
  <c r="H34" i="1"/>
  <c r="H27" i="1"/>
  <c r="H32" i="1"/>
  <c r="H25" i="1"/>
  <c r="H26" i="1"/>
  <c r="H29" i="1"/>
  <c r="H20" i="1"/>
  <c r="H22" i="1"/>
  <c r="H23" i="1"/>
  <c r="H24" i="1"/>
  <c r="H19" i="1"/>
  <c r="H28" i="1"/>
  <c r="H21" i="1"/>
  <c r="H8" i="1"/>
  <c r="H17" i="1"/>
  <c r="H14" i="1"/>
  <c r="H15" i="1"/>
  <c r="H13" i="1"/>
  <c r="H12" i="1"/>
  <c r="H9" i="1"/>
  <c r="H11" i="1"/>
  <c r="H10" i="1"/>
  <c r="H4" i="1"/>
  <c r="H6" i="1"/>
  <c r="H18" i="1"/>
  <c r="H16" i="1"/>
  <c r="H7" i="1"/>
  <c r="J5" i="1"/>
  <c r="H5" i="1"/>
  <c r="D5" i="1"/>
  <c r="D7" i="1"/>
  <c r="D4" i="1"/>
  <c r="D6" i="1"/>
  <c r="D16" i="1"/>
  <c r="D11" i="1"/>
  <c r="D9" i="1"/>
  <c r="D10" i="1"/>
  <c r="D12" i="1"/>
  <c r="D23" i="1"/>
  <c r="D17" i="1"/>
  <c r="D15" i="1"/>
  <c r="D14" i="1"/>
  <c r="D28" i="1"/>
  <c r="D8" i="1"/>
  <c r="D21" i="1"/>
  <c r="D13" i="1"/>
  <c r="D24" i="1"/>
  <c r="D34" i="1"/>
  <c r="E34" i="1" s="1"/>
  <c r="D29" i="1"/>
  <c r="E29" i="1" s="1"/>
  <c r="D22" i="1"/>
  <c r="E22" i="1" s="1"/>
  <c r="D20" i="1"/>
  <c r="E20" i="1" s="1"/>
  <c r="D26" i="1"/>
  <c r="E26" i="1" s="1"/>
  <c r="D32" i="1"/>
  <c r="E32" i="1" s="1"/>
  <c r="D25" i="1"/>
  <c r="E25" i="1" s="1"/>
  <c r="D27" i="1"/>
  <c r="E27" i="1" s="1"/>
  <c r="D35" i="1"/>
  <c r="E35" i="1" s="1"/>
  <c r="D30" i="1"/>
  <c r="E30" i="1" s="1"/>
  <c r="D33" i="1"/>
  <c r="E33" i="1" s="1"/>
  <c r="D36" i="1"/>
  <c r="D31" i="1"/>
  <c r="D37" i="1"/>
  <c r="D38" i="1"/>
  <c r="D19" i="1" l="1"/>
  <c r="E4" i="1" l="1"/>
  <c r="E36" i="1"/>
  <c r="E38" i="1"/>
  <c r="E37" i="1"/>
  <c r="E18" i="1"/>
  <c r="E31" i="1"/>
  <c r="E16" i="1"/>
  <c r="E8" i="1"/>
  <c r="E24" i="1"/>
  <c r="E19" i="1"/>
  <c r="E23" i="1"/>
  <c r="E15" i="1"/>
  <c r="E13" i="1"/>
  <c r="E17" i="1"/>
  <c r="E28" i="1"/>
  <c r="E9" i="1"/>
  <c r="E12" i="1"/>
  <c r="E5" i="1"/>
  <c r="E21" i="1"/>
  <c r="E14" i="1"/>
  <c r="E11" i="1"/>
  <c r="E10" i="1"/>
  <c r="E6" i="1"/>
  <c r="E7" i="1"/>
  <c r="F6" i="1" l="1"/>
  <c r="M6" i="1" s="1"/>
  <c r="F21" i="1"/>
  <c r="M21" i="1" s="1"/>
  <c r="F28" i="1"/>
  <c r="M28" i="1" s="1"/>
  <c r="F15" i="1"/>
  <c r="F22" i="1"/>
  <c r="M22" i="1" s="1"/>
  <c r="F16" i="1"/>
  <c r="F25" i="1"/>
  <c r="F35" i="1"/>
  <c r="M35" i="1" s="1"/>
  <c r="F4" i="1"/>
  <c r="F10" i="1"/>
  <c r="M10" i="1" s="1"/>
  <c r="F5" i="1"/>
  <c r="F17" i="1"/>
  <c r="M17" i="1" s="1"/>
  <c r="F23" i="1"/>
  <c r="M23" i="1" s="1"/>
  <c r="F24" i="1"/>
  <c r="M24" i="1" s="1"/>
  <c r="F29" i="1"/>
  <c r="M29" i="1" s="1"/>
  <c r="F32" i="1"/>
  <c r="M32" i="1" s="1"/>
  <c r="F37" i="1"/>
  <c r="M37" i="1" s="1"/>
  <c r="F11" i="1"/>
  <c r="F12" i="1"/>
  <c r="M12" i="1" s="1"/>
  <c r="F20" i="1"/>
  <c r="M20" i="1" s="1"/>
  <c r="F19" i="1"/>
  <c r="M19" i="1" s="1"/>
  <c r="F34" i="1"/>
  <c r="M34" i="1" s="1"/>
  <c r="F26" i="1"/>
  <c r="M26" i="1" s="1"/>
  <c r="F31" i="1"/>
  <c r="M31" i="1" s="1"/>
  <c r="F30" i="1"/>
  <c r="F38" i="1"/>
  <c r="M38" i="1" s="1"/>
  <c r="F7" i="1"/>
  <c r="M7" i="1" s="1"/>
  <c r="F14" i="1"/>
  <c r="M14" i="1" s="1"/>
  <c r="F9" i="1"/>
  <c r="M9" i="1" s="1"/>
  <c r="F13" i="1"/>
  <c r="M13" i="1" s="1"/>
  <c r="F27" i="1"/>
  <c r="M27" i="1" s="1"/>
  <c r="F8" i="1"/>
  <c r="F18" i="1"/>
  <c r="M18" i="1" s="1"/>
  <c r="F33" i="1"/>
  <c r="M33" i="1" s="1"/>
  <c r="F36" i="1"/>
  <c r="J332" i="9" l="1"/>
  <c r="L332" i="9" s="1"/>
  <c r="M8" i="1"/>
  <c r="J115" i="9"/>
  <c r="L115" i="9" s="1"/>
  <c r="M25" i="1"/>
  <c r="J496" i="9"/>
  <c r="L496" i="9" s="1"/>
  <c r="M16" i="1"/>
  <c r="J171" i="9"/>
  <c r="L171" i="9" s="1"/>
  <c r="M15" i="1"/>
  <c r="J456" i="9"/>
  <c r="L456" i="9" s="1"/>
  <c r="M36" i="1"/>
  <c r="J153" i="9"/>
  <c r="L153" i="9" s="1"/>
  <c r="M5" i="1"/>
  <c r="J49" i="9"/>
  <c r="L49" i="9" s="1"/>
  <c r="M11" i="1"/>
  <c r="J386" i="9"/>
  <c r="L386" i="9" s="1"/>
  <c r="M30" i="1"/>
  <c r="J276" i="9"/>
  <c r="L276" i="9" s="1"/>
  <c r="M4" i="1"/>
  <c r="J379" i="9"/>
  <c r="L379" i="9" s="1"/>
  <c r="J339" i="9"/>
  <c r="L339" i="9" s="1"/>
  <c r="J331" i="9"/>
  <c r="L331" i="9" s="1"/>
  <c r="J354" i="9"/>
  <c r="L354" i="9" s="1"/>
  <c r="J465" i="9"/>
  <c r="L465" i="9" s="1"/>
  <c r="J345" i="9"/>
  <c r="L345" i="9" s="1"/>
  <c r="J407" i="9"/>
  <c r="L407" i="9" s="1"/>
  <c r="J470" i="9"/>
  <c r="L470" i="9" s="1"/>
  <c r="J437" i="9"/>
  <c r="L437" i="9" s="1"/>
  <c r="J314" i="9"/>
  <c r="L314" i="9" s="1"/>
  <c r="J342" i="9"/>
  <c r="L342" i="9" s="1"/>
  <c r="J273" i="9"/>
  <c r="L273" i="9" s="1"/>
  <c r="J137" i="9"/>
  <c r="L137" i="9" s="1"/>
  <c r="J104" i="9"/>
  <c r="L104" i="9" s="1"/>
  <c r="J191" i="9"/>
  <c r="L191" i="9" s="1"/>
  <c r="J135" i="9"/>
  <c r="L135" i="9" s="1"/>
  <c r="J110" i="9"/>
  <c r="L110" i="9" s="1"/>
  <c r="J94" i="9"/>
  <c r="L94" i="9" s="1"/>
  <c r="J54" i="9"/>
  <c r="L54" i="9" s="1"/>
  <c r="J147" i="9"/>
  <c r="L147" i="9" s="1"/>
  <c r="J213" i="9"/>
  <c r="L213" i="9" s="1"/>
  <c r="J93" i="9"/>
  <c r="L93" i="9" s="1"/>
  <c r="J5" i="9"/>
  <c r="L5" i="9" s="1"/>
  <c r="J220" i="9"/>
  <c r="L220" i="9" s="1"/>
  <c r="J84" i="9"/>
  <c r="L84" i="9" s="1"/>
  <c r="J52" i="9"/>
  <c r="L52" i="9" s="1"/>
  <c r="J483" i="9"/>
  <c r="L483" i="9" s="1"/>
  <c r="J328" i="9"/>
  <c r="L328" i="9" s="1"/>
  <c r="J383" i="9"/>
  <c r="L383" i="9" s="1"/>
  <c r="J365" i="9"/>
  <c r="L365" i="9" s="1"/>
  <c r="J274" i="9"/>
  <c r="L274" i="9" s="1"/>
  <c r="J210" i="9"/>
  <c r="L210" i="9" s="1"/>
  <c r="J281" i="9"/>
  <c r="L281" i="9" s="1"/>
  <c r="J241" i="9"/>
  <c r="L241" i="9" s="1"/>
  <c r="J121" i="9"/>
  <c r="L121" i="9" s="1"/>
  <c r="J152" i="9"/>
  <c r="L152" i="9" s="1"/>
  <c r="J56" i="9"/>
  <c r="L56" i="9" s="1"/>
  <c r="J215" i="9"/>
  <c r="L215" i="9" s="1"/>
  <c r="J254" i="9"/>
  <c r="L254" i="9" s="1"/>
  <c r="J238" i="9"/>
  <c r="L238" i="9" s="1"/>
  <c r="J166" i="9"/>
  <c r="L166" i="9" s="1"/>
  <c r="J158" i="9"/>
  <c r="L158" i="9" s="1"/>
  <c r="J333" i="9"/>
  <c r="L333" i="9" s="1"/>
  <c r="J301" i="9"/>
  <c r="L301" i="9" s="1"/>
  <c r="J148" i="9"/>
  <c r="L148" i="9" s="1"/>
  <c r="J27" i="9"/>
  <c r="L27" i="9" s="1"/>
  <c r="J371" i="9"/>
  <c r="L371" i="9" s="1"/>
  <c r="J410" i="9"/>
  <c r="L410" i="9" s="1"/>
  <c r="J416" i="9"/>
  <c r="L416" i="9" s="1"/>
  <c r="J455" i="9"/>
  <c r="L455" i="9" s="1"/>
  <c r="J423" i="9"/>
  <c r="L423" i="9" s="1"/>
  <c r="J375" i="9"/>
  <c r="L375" i="9" s="1"/>
  <c r="J335" i="9"/>
  <c r="L335" i="9" s="1"/>
  <c r="J493" i="9"/>
  <c r="L493" i="9" s="1"/>
  <c r="J477" i="9"/>
  <c r="L477" i="9" s="1"/>
  <c r="J469" i="9"/>
  <c r="L469" i="9" s="1"/>
  <c r="J348" i="9"/>
  <c r="L348" i="9" s="1"/>
  <c r="J306" i="9"/>
  <c r="L306" i="9" s="1"/>
  <c r="J130" i="9"/>
  <c r="L130" i="9" s="1"/>
  <c r="J106" i="9"/>
  <c r="L106" i="9" s="1"/>
  <c r="J225" i="9"/>
  <c r="L225" i="9" s="1"/>
  <c r="J193" i="9"/>
  <c r="L193" i="9" s="1"/>
  <c r="J145" i="9"/>
  <c r="L145" i="9" s="1"/>
  <c r="J73" i="9"/>
  <c r="L73" i="9" s="1"/>
  <c r="J312" i="9"/>
  <c r="L312" i="9" s="1"/>
  <c r="J224" i="9"/>
  <c r="L224" i="9" s="1"/>
  <c r="J208" i="9"/>
  <c r="L208" i="9" s="1"/>
  <c r="J176" i="9"/>
  <c r="L176" i="9" s="1"/>
  <c r="J144" i="9"/>
  <c r="L144" i="9" s="1"/>
  <c r="J476" i="9"/>
  <c r="L476" i="9" s="1"/>
  <c r="J295" i="9"/>
  <c r="L295" i="9" s="1"/>
  <c r="J231" i="9"/>
  <c r="L231" i="9" s="1"/>
  <c r="J175" i="9"/>
  <c r="L175" i="9" s="1"/>
  <c r="J286" i="9"/>
  <c r="L286" i="9" s="1"/>
  <c r="J6" i="9"/>
  <c r="L6" i="9" s="1"/>
  <c r="J67" i="9"/>
  <c r="L67" i="9" s="1"/>
  <c r="J19" i="9"/>
  <c r="L19" i="9" s="1"/>
  <c r="J388" i="9"/>
  <c r="L388" i="9" s="1"/>
  <c r="J156" i="9"/>
  <c r="L156" i="9" s="1"/>
  <c r="J92" i="9"/>
  <c r="L92" i="9" s="1"/>
  <c r="J44" i="9"/>
  <c r="L44" i="9" s="1"/>
  <c r="J131" i="9"/>
  <c r="L131" i="9" s="1"/>
  <c r="J349" i="9"/>
  <c r="L349" i="9" s="1"/>
  <c r="J291" i="9"/>
  <c r="L291" i="9" s="1"/>
  <c r="J283" i="9"/>
  <c r="L283" i="9" s="1"/>
  <c r="J275" i="9"/>
  <c r="L275" i="9" s="1"/>
  <c r="J251" i="9"/>
  <c r="L251" i="9" s="1"/>
  <c r="J195" i="9"/>
  <c r="L195" i="9" s="1"/>
  <c r="J414" i="9"/>
  <c r="L414" i="9" s="1"/>
  <c r="J50" i="9"/>
  <c r="L50" i="9" s="1"/>
  <c r="J341" i="9"/>
  <c r="L341" i="9" s="1"/>
  <c r="J272" i="9"/>
  <c r="L272" i="9" s="1"/>
  <c r="J482" i="9"/>
  <c r="L482" i="9" s="1"/>
  <c r="J466" i="9"/>
  <c r="L466" i="9" s="1"/>
  <c r="J346" i="9"/>
  <c r="L346" i="9" s="1"/>
  <c r="J433" i="9"/>
  <c r="L433" i="9" s="1"/>
  <c r="J488" i="9"/>
  <c r="L488" i="9" s="1"/>
  <c r="J472" i="9"/>
  <c r="L472" i="9" s="1"/>
  <c r="J352" i="9"/>
  <c r="L352" i="9" s="1"/>
  <c r="J486" i="9"/>
  <c r="L486" i="9" s="1"/>
  <c r="J373" i="9"/>
  <c r="L373" i="9" s="1"/>
  <c r="J298" i="9"/>
  <c r="L298" i="9" s="1"/>
  <c r="J162" i="9"/>
  <c r="L162" i="9" s="1"/>
  <c r="J114" i="9"/>
  <c r="L114" i="9" s="1"/>
  <c r="J98" i="9"/>
  <c r="L98" i="9" s="1"/>
  <c r="J358" i="9"/>
  <c r="L358" i="9" s="1"/>
  <c r="J255" i="9"/>
  <c r="L255" i="9" s="1"/>
  <c r="J151" i="9"/>
  <c r="L151" i="9" s="1"/>
  <c r="J319" i="9"/>
  <c r="L319" i="9" s="1"/>
  <c r="J214" i="9"/>
  <c r="L214" i="9" s="1"/>
  <c r="J174" i="9"/>
  <c r="L174" i="9" s="1"/>
  <c r="J150" i="9"/>
  <c r="L150" i="9" s="1"/>
  <c r="J318" i="9"/>
  <c r="L318" i="9" s="1"/>
  <c r="J181" i="9"/>
  <c r="L181" i="9" s="1"/>
  <c r="J125" i="9"/>
  <c r="L125" i="9" s="1"/>
  <c r="J21" i="9"/>
  <c r="L21" i="9" s="1"/>
  <c r="J196" i="9"/>
  <c r="L196" i="9" s="1"/>
  <c r="J227" i="9"/>
  <c r="L227" i="9" s="1"/>
  <c r="J359" i="9"/>
  <c r="L359" i="9" s="1"/>
  <c r="J105" i="9"/>
  <c r="L105" i="9" s="1"/>
  <c r="J128" i="9"/>
  <c r="L128" i="9" s="1"/>
  <c r="J63" i="9"/>
  <c r="L63" i="9" s="1"/>
  <c r="J270" i="9"/>
  <c r="L270" i="9" s="1"/>
  <c r="J140" i="9"/>
  <c r="L140" i="9" s="1"/>
  <c r="J76" i="9"/>
  <c r="L76" i="9" s="1"/>
  <c r="J395" i="9"/>
  <c r="L395" i="9" s="1"/>
  <c r="J323" i="9"/>
  <c r="L323" i="9" s="1"/>
  <c r="J369" i="9"/>
  <c r="L369" i="9" s="1"/>
  <c r="J446" i="9"/>
  <c r="L446" i="9" s="1"/>
  <c r="J389" i="9"/>
  <c r="L389" i="9" s="1"/>
  <c r="J266" i="9"/>
  <c r="L266" i="9" s="1"/>
  <c r="J257" i="9"/>
  <c r="L257" i="9" s="1"/>
  <c r="J177" i="9"/>
  <c r="L177" i="9" s="1"/>
  <c r="J161" i="9"/>
  <c r="L161" i="9" s="1"/>
  <c r="J303" i="9"/>
  <c r="L303" i="9" s="1"/>
  <c r="J199" i="9"/>
  <c r="L199" i="9" s="1"/>
  <c r="J278" i="9"/>
  <c r="L278" i="9" s="1"/>
  <c r="J222" i="9"/>
  <c r="L222" i="9" s="1"/>
  <c r="J236" i="9"/>
  <c r="L236" i="9" s="1"/>
  <c r="J4" i="9"/>
  <c r="L4" i="9" s="1"/>
  <c r="J347" i="9"/>
  <c r="L347" i="9" s="1"/>
  <c r="J434" i="9"/>
  <c r="L434" i="9" s="1"/>
  <c r="J378" i="9"/>
  <c r="L378" i="9" s="1"/>
  <c r="J290" i="9"/>
  <c r="L290" i="9" s="1"/>
  <c r="J170" i="9"/>
  <c r="L170" i="9" s="1"/>
  <c r="J122" i="9"/>
  <c r="L122" i="9" s="1"/>
  <c r="J72" i="9"/>
  <c r="L72" i="9" s="1"/>
  <c r="J47" i="9"/>
  <c r="L47" i="9" s="1"/>
  <c r="J132" i="9"/>
  <c r="L132" i="9" s="1"/>
  <c r="J484" i="9"/>
  <c r="L484" i="9" s="1"/>
  <c r="J467" i="9"/>
  <c r="L467" i="9" s="1"/>
  <c r="J427" i="9"/>
  <c r="L427" i="9" s="1"/>
  <c r="J417" i="9"/>
  <c r="L417" i="9" s="1"/>
  <c r="J385" i="9"/>
  <c r="L385" i="9" s="1"/>
  <c r="J400" i="9"/>
  <c r="L400" i="9" s="1"/>
  <c r="J360" i="9"/>
  <c r="L360" i="9" s="1"/>
  <c r="J415" i="9"/>
  <c r="L415" i="9" s="1"/>
  <c r="J462" i="9"/>
  <c r="L462" i="9" s="1"/>
  <c r="J326" i="9"/>
  <c r="L326" i="9" s="1"/>
  <c r="J249" i="9"/>
  <c r="L249" i="9" s="1"/>
  <c r="J201" i="9"/>
  <c r="L201" i="9" s="1"/>
  <c r="J129" i="9"/>
  <c r="L129" i="9" s="1"/>
  <c r="J296" i="9"/>
  <c r="L296" i="9" s="1"/>
  <c r="J288" i="9"/>
  <c r="L288" i="9" s="1"/>
  <c r="J96" i="9"/>
  <c r="L96" i="9" s="1"/>
  <c r="J8" i="9"/>
  <c r="L8" i="9" s="1"/>
  <c r="J99" i="9"/>
  <c r="L99" i="9" s="1"/>
  <c r="J340" i="9"/>
  <c r="L340" i="9" s="1"/>
  <c r="J287" i="9"/>
  <c r="L287" i="9" s="1"/>
  <c r="J271" i="9"/>
  <c r="L271" i="9" s="1"/>
  <c r="J103" i="9"/>
  <c r="L103" i="9" s="1"/>
  <c r="J182" i="9"/>
  <c r="L182" i="9" s="1"/>
  <c r="J46" i="9"/>
  <c r="L46" i="9" s="1"/>
  <c r="J197" i="9"/>
  <c r="L197" i="9" s="1"/>
  <c r="J61" i="9"/>
  <c r="L61" i="9" s="1"/>
  <c r="J212" i="9"/>
  <c r="L212" i="9" s="1"/>
  <c r="J267" i="9"/>
  <c r="L267" i="9" s="1"/>
  <c r="J219" i="9"/>
  <c r="L219" i="9" s="1"/>
  <c r="J187" i="9"/>
  <c r="L187" i="9" s="1"/>
  <c r="J59" i="9"/>
  <c r="L59" i="9" s="1"/>
  <c r="J43" i="9"/>
  <c r="L43" i="9" s="1"/>
  <c r="J491" i="9"/>
  <c r="L491" i="9" s="1"/>
  <c r="J315" i="9"/>
  <c r="L315" i="9" s="1"/>
  <c r="J481" i="9"/>
  <c r="L481" i="9" s="1"/>
  <c r="J473" i="9"/>
  <c r="L473" i="9" s="1"/>
  <c r="J401" i="9"/>
  <c r="L401" i="9" s="1"/>
  <c r="J393" i="9"/>
  <c r="L393" i="9" s="1"/>
  <c r="J471" i="9"/>
  <c r="L471" i="9" s="1"/>
  <c r="J399" i="9"/>
  <c r="L399" i="9" s="1"/>
  <c r="J422" i="9"/>
  <c r="L422" i="9" s="1"/>
  <c r="J406" i="9"/>
  <c r="L406" i="9" s="1"/>
  <c r="J374" i="9"/>
  <c r="L374" i="9" s="1"/>
  <c r="J485" i="9"/>
  <c r="L485" i="9" s="1"/>
  <c r="J324" i="9"/>
  <c r="L324" i="9" s="1"/>
  <c r="J192" i="9"/>
  <c r="L192" i="9" s="1"/>
  <c r="J48" i="9"/>
  <c r="L48" i="9" s="1"/>
  <c r="J412" i="9"/>
  <c r="L412" i="9" s="1"/>
  <c r="J83" i="9"/>
  <c r="L83" i="9" s="1"/>
  <c r="J302" i="9"/>
  <c r="L302" i="9" s="1"/>
  <c r="J198" i="9"/>
  <c r="L198" i="9" s="1"/>
  <c r="J141" i="9"/>
  <c r="L141" i="9" s="1"/>
  <c r="J101" i="9"/>
  <c r="L101" i="9" s="1"/>
  <c r="J69" i="9"/>
  <c r="L69" i="9" s="1"/>
  <c r="J45" i="9"/>
  <c r="L45" i="9" s="1"/>
  <c r="J284" i="9"/>
  <c r="L284" i="9" s="1"/>
  <c r="J188" i="9"/>
  <c r="L188" i="9" s="1"/>
  <c r="J180" i="9"/>
  <c r="L180" i="9" s="1"/>
  <c r="J12" i="9"/>
  <c r="L12" i="9" s="1"/>
  <c r="J123" i="9"/>
  <c r="L123" i="9" s="1"/>
  <c r="J411" i="9"/>
  <c r="L411" i="9" s="1"/>
  <c r="J458" i="9"/>
  <c r="L458" i="9" s="1"/>
  <c r="J448" i="9"/>
  <c r="L448" i="9" s="1"/>
  <c r="J74" i="9"/>
  <c r="L74" i="9" s="1"/>
  <c r="J217" i="9"/>
  <c r="L217" i="9" s="1"/>
  <c r="J169" i="9"/>
  <c r="L169" i="9" s="1"/>
  <c r="J230" i="9"/>
  <c r="L230" i="9" s="1"/>
  <c r="J252" i="9"/>
  <c r="L252" i="9" s="1"/>
  <c r="J124" i="9"/>
  <c r="L124" i="9" s="1"/>
  <c r="J60" i="9"/>
  <c r="L60" i="9" s="1"/>
  <c r="J387" i="9"/>
  <c r="L387" i="9" s="1"/>
  <c r="J426" i="9"/>
  <c r="L426" i="9" s="1"/>
  <c r="J330" i="9"/>
  <c r="L330" i="9" s="1"/>
  <c r="J441" i="9"/>
  <c r="L441" i="9" s="1"/>
  <c r="J377" i="9"/>
  <c r="L377" i="9" s="1"/>
  <c r="J361" i="9"/>
  <c r="L361" i="9" s="1"/>
  <c r="J329" i="9"/>
  <c r="L329" i="9" s="1"/>
  <c r="J432" i="9"/>
  <c r="L432" i="9" s="1"/>
  <c r="J408" i="9"/>
  <c r="L408" i="9" s="1"/>
  <c r="J436" i="9"/>
  <c r="L436" i="9" s="1"/>
  <c r="J250" i="9"/>
  <c r="L250" i="9" s="1"/>
  <c r="J242" i="9"/>
  <c r="L242" i="9" s="1"/>
  <c r="J234" i="9"/>
  <c r="L234" i="9" s="1"/>
  <c r="J10" i="9"/>
  <c r="L10" i="9" s="1"/>
  <c r="J289" i="9"/>
  <c r="L289" i="9" s="1"/>
  <c r="J304" i="9"/>
  <c r="L304" i="9" s="1"/>
  <c r="J184" i="9"/>
  <c r="L184" i="9" s="1"/>
  <c r="J311" i="9"/>
  <c r="L311" i="9" s="1"/>
  <c r="J279" i="9"/>
  <c r="L279" i="9" s="1"/>
  <c r="J207" i="9"/>
  <c r="L207" i="9" s="1"/>
  <c r="J95" i="9"/>
  <c r="L95" i="9" s="1"/>
  <c r="J7" i="9"/>
  <c r="L7" i="9" s="1"/>
  <c r="J468" i="9"/>
  <c r="L468" i="9" s="1"/>
  <c r="J262" i="9"/>
  <c r="L262" i="9" s="1"/>
  <c r="J22" i="9"/>
  <c r="L22" i="9" s="1"/>
  <c r="J221" i="9"/>
  <c r="L221" i="9" s="1"/>
  <c r="J77" i="9"/>
  <c r="L77" i="9" s="1"/>
  <c r="J29" i="9"/>
  <c r="L29" i="9" s="1"/>
  <c r="J139" i="9"/>
  <c r="L139" i="9" s="1"/>
  <c r="J292" i="9"/>
  <c r="L292" i="9" s="1"/>
  <c r="J186" i="9"/>
  <c r="L186" i="9" s="1"/>
  <c r="J149" i="9"/>
  <c r="L149" i="9" s="1"/>
  <c r="J443" i="9"/>
  <c r="L443" i="9" s="1"/>
  <c r="J435" i="9"/>
  <c r="L435" i="9" s="1"/>
  <c r="J419" i="9"/>
  <c r="L419" i="9" s="1"/>
  <c r="J490" i="9"/>
  <c r="L490" i="9" s="1"/>
  <c r="J321" i="9"/>
  <c r="L321" i="9" s="1"/>
  <c r="J464" i="9"/>
  <c r="L464" i="9" s="1"/>
  <c r="J479" i="9"/>
  <c r="L479" i="9" s="1"/>
  <c r="J438" i="9"/>
  <c r="L438" i="9" s="1"/>
  <c r="J398" i="9"/>
  <c r="L398" i="9" s="1"/>
  <c r="J146" i="9"/>
  <c r="L146" i="9" s="1"/>
  <c r="J138" i="9"/>
  <c r="L138" i="9" s="1"/>
  <c r="J90" i="9"/>
  <c r="L90" i="9" s="1"/>
  <c r="J82" i="9"/>
  <c r="L82" i="9" s="1"/>
  <c r="J34" i="9"/>
  <c r="L34" i="9" s="1"/>
  <c r="J26" i="9"/>
  <c r="L26" i="9" s="1"/>
  <c r="J97" i="9"/>
  <c r="L97" i="9" s="1"/>
  <c r="J81" i="9"/>
  <c r="L81" i="9" s="1"/>
  <c r="J17" i="9"/>
  <c r="L17" i="9" s="1"/>
  <c r="J107" i="9"/>
  <c r="L107" i="9" s="1"/>
  <c r="J160" i="9"/>
  <c r="L160" i="9" s="1"/>
  <c r="J120" i="9"/>
  <c r="L120" i="9" s="1"/>
  <c r="J88" i="9"/>
  <c r="L88" i="9" s="1"/>
  <c r="J64" i="9"/>
  <c r="L64" i="9" s="1"/>
  <c r="J11" i="9"/>
  <c r="L11" i="9" s="1"/>
  <c r="J239" i="9"/>
  <c r="L239" i="9" s="1"/>
  <c r="J31" i="9"/>
  <c r="L31" i="9" s="1"/>
  <c r="J15" i="9"/>
  <c r="L15" i="9" s="1"/>
  <c r="J404" i="9"/>
  <c r="L404" i="9" s="1"/>
  <c r="J246" i="9"/>
  <c r="L246" i="9" s="1"/>
  <c r="J126" i="9"/>
  <c r="L126" i="9" s="1"/>
  <c r="J118" i="9"/>
  <c r="L118" i="9" s="1"/>
  <c r="J62" i="9"/>
  <c r="L62" i="9" s="1"/>
  <c r="J30" i="9"/>
  <c r="L30" i="9" s="1"/>
  <c r="J51" i="9"/>
  <c r="L51" i="9" s="1"/>
  <c r="J3" i="9"/>
  <c r="L3" i="9" s="1"/>
  <c r="J356" i="9"/>
  <c r="L356" i="9" s="1"/>
  <c r="J269" i="9"/>
  <c r="L269" i="9" s="1"/>
  <c r="J157" i="9"/>
  <c r="L157" i="9" s="1"/>
  <c r="J37" i="9"/>
  <c r="L37" i="9" s="1"/>
  <c r="J260" i="9"/>
  <c r="L260" i="9" s="1"/>
  <c r="J100" i="9"/>
  <c r="L100" i="9" s="1"/>
  <c r="J68" i="9"/>
  <c r="L68" i="9" s="1"/>
  <c r="J20" i="9"/>
  <c r="L20" i="9" s="1"/>
  <c r="J179" i="9"/>
  <c r="L179" i="9" s="1"/>
  <c r="J459" i="9"/>
  <c r="L459" i="9" s="1"/>
  <c r="J363" i="9"/>
  <c r="L363" i="9" s="1"/>
  <c r="J355" i="9"/>
  <c r="L355" i="9" s="1"/>
  <c r="J474" i="9"/>
  <c r="L474" i="9" s="1"/>
  <c r="J442" i="9"/>
  <c r="L442" i="9" s="1"/>
  <c r="J370" i="9"/>
  <c r="L370" i="9" s="1"/>
  <c r="J362" i="9"/>
  <c r="L362" i="9" s="1"/>
  <c r="J489" i="9"/>
  <c r="L489" i="9" s="1"/>
  <c r="J457" i="9"/>
  <c r="L457" i="9" s="1"/>
  <c r="J449" i="9"/>
  <c r="L449" i="9" s="1"/>
  <c r="J425" i="9"/>
  <c r="L425" i="9" s="1"/>
  <c r="J368" i="9"/>
  <c r="L368" i="9" s="1"/>
  <c r="J439" i="9"/>
  <c r="L439" i="9" s="1"/>
  <c r="J494" i="9"/>
  <c r="L494" i="9" s="1"/>
  <c r="J478" i="9"/>
  <c r="L478" i="9" s="1"/>
  <c r="J430" i="9"/>
  <c r="L430" i="9" s="1"/>
  <c r="J461" i="9"/>
  <c r="L461" i="9" s="1"/>
  <c r="J453" i="9"/>
  <c r="L453" i="9" s="1"/>
  <c r="J445" i="9"/>
  <c r="L445" i="9" s="1"/>
  <c r="J429" i="9"/>
  <c r="L429" i="9" s="1"/>
  <c r="J405" i="9"/>
  <c r="L405" i="9" s="1"/>
  <c r="J202" i="9"/>
  <c r="L202" i="9" s="1"/>
  <c r="J178" i="9"/>
  <c r="L178" i="9" s="1"/>
  <c r="J66" i="9"/>
  <c r="L66" i="9" s="1"/>
  <c r="J305" i="9"/>
  <c r="L305" i="9" s="1"/>
  <c r="J265" i="9"/>
  <c r="L265" i="9" s="1"/>
  <c r="J233" i="9"/>
  <c r="L233" i="9" s="1"/>
  <c r="J89" i="9"/>
  <c r="L89" i="9" s="1"/>
  <c r="J65" i="9"/>
  <c r="L65" i="9" s="1"/>
  <c r="J57" i="9"/>
  <c r="L57" i="9" s="1"/>
  <c r="J25" i="9"/>
  <c r="L25" i="9" s="1"/>
  <c r="J248" i="9"/>
  <c r="L248" i="9" s="1"/>
  <c r="J136" i="9"/>
  <c r="L136" i="9" s="1"/>
  <c r="J32" i="9"/>
  <c r="L32" i="9" s="1"/>
  <c r="J263" i="9"/>
  <c r="L263" i="9" s="1"/>
  <c r="J247" i="9"/>
  <c r="L247" i="9" s="1"/>
  <c r="J167" i="9"/>
  <c r="L167" i="9" s="1"/>
  <c r="J127" i="9"/>
  <c r="L127" i="9" s="1"/>
  <c r="J55" i="9"/>
  <c r="L55" i="9" s="1"/>
  <c r="J23" i="9"/>
  <c r="L23" i="9" s="1"/>
  <c r="J190" i="9"/>
  <c r="L190" i="9" s="1"/>
  <c r="J134" i="9"/>
  <c r="L134" i="9" s="1"/>
  <c r="J70" i="9"/>
  <c r="L70" i="9" s="1"/>
  <c r="J38" i="9"/>
  <c r="L38" i="9" s="1"/>
  <c r="J14" i="9"/>
  <c r="L14" i="9" s="1"/>
  <c r="J75" i="9"/>
  <c r="L75" i="9" s="1"/>
  <c r="J396" i="9"/>
  <c r="L396" i="9" s="1"/>
  <c r="J309" i="9"/>
  <c r="L309" i="9" s="1"/>
  <c r="J293" i="9"/>
  <c r="L293" i="9" s="1"/>
  <c r="J285" i="9"/>
  <c r="L285" i="9" s="1"/>
  <c r="J245" i="9"/>
  <c r="L245" i="9" s="1"/>
  <c r="J205" i="9"/>
  <c r="L205" i="9" s="1"/>
  <c r="J173" i="9"/>
  <c r="L173" i="9" s="1"/>
  <c r="J85" i="9"/>
  <c r="L85" i="9" s="1"/>
  <c r="J53" i="9"/>
  <c r="L53" i="9" s="1"/>
  <c r="J13" i="9"/>
  <c r="L13" i="9" s="1"/>
  <c r="J350" i="9"/>
  <c r="L350" i="9" s="1"/>
  <c r="J244" i="9"/>
  <c r="L244" i="9" s="1"/>
  <c r="J164" i="9"/>
  <c r="L164" i="9" s="1"/>
  <c r="J116" i="9"/>
  <c r="L116" i="9" s="1"/>
  <c r="J28" i="9"/>
  <c r="L28" i="9" s="1"/>
  <c r="J444" i="9"/>
  <c r="L444" i="9" s="1"/>
  <c r="J259" i="9"/>
  <c r="L259" i="9" s="1"/>
  <c r="J243" i="9"/>
  <c r="L243" i="9" s="1"/>
  <c r="J338" i="9"/>
  <c r="L338" i="9" s="1"/>
  <c r="J409" i="9"/>
  <c r="L409" i="9" s="1"/>
  <c r="J390" i="9"/>
  <c r="L390" i="9" s="1"/>
  <c r="J194" i="9"/>
  <c r="L194" i="9" s="1"/>
  <c r="J78" i="9"/>
  <c r="L78" i="9" s="1"/>
  <c r="J299" i="9"/>
  <c r="L299" i="9" s="1"/>
  <c r="J450" i="9"/>
  <c r="L450" i="9" s="1"/>
  <c r="J33" i="9"/>
  <c r="L33" i="9" s="1"/>
  <c r="J91" i="9"/>
  <c r="L91" i="9" s="1"/>
  <c r="J337" i="9"/>
  <c r="L337" i="9" s="1"/>
  <c r="J226" i="9"/>
  <c r="L226" i="9" s="1"/>
  <c r="J428" i="9"/>
  <c r="L428" i="9" s="1"/>
  <c r="J35" i="9"/>
  <c r="L35" i="9" s="1"/>
  <c r="J200" i="9"/>
  <c r="L200" i="9" s="1"/>
  <c r="J40" i="9"/>
  <c r="L40" i="9" s="1"/>
  <c r="J71" i="9"/>
  <c r="L71" i="9" s="1"/>
  <c r="J334" i="9"/>
  <c r="L334" i="9" s="1"/>
  <c r="J109" i="9"/>
  <c r="L109" i="9" s="1"/>
  <c r="J268" i="9"/>
  <c r="L268" i="9" s="1"/>
  <c r="J418" i="9"/>
  <c r="L418" i="9" s="1"/>
  <c r="J322" i="9"/>
  <c r="L322" i="9" s="1"/>
  <c r="J447" i="9"/>
  <c r="L447" i="9" s="1"/>
  <c r="J351" i="9"/>
  <c r="L351" i="9" s="1"/>
  <c r="J421" i="9"/>
  <c r="L421" i="9" s="1"/>
  <c r="J58" i="9"/>
  <c r="L58" i="9" s="1"/>
  <c r="J366" i="9"/>
  <c r="L366" i="9" s="1"/>
  <c r="J325" i="9"/>
  <c r="L325" i="9" s="1"/>
  <c r="J297" i="9"/>
  <c r="L297" i="9" s="1"/>
  <c r="J280" i="9"/>
  <c r="L280" i="9" s="1"/>
  <c r="J24" i="9"/>
  <c r="L24" i="9" s="1"/>
  <c r="J159" i="9"/>
  <c r="L159" i="9" s="1"/>
  <c r="J111" i="9"/>
  <c r="L111" i="9" s="1"/>
  <c r="J317" i="9"/>
  <c r="L317" i="9" s="1"/>
  <c r="J36" i="9"/>
  <c r="L36" i="9" s="1"/>
  <c r="J316" i="9"/>
  <c r="L316" i="9" s="1"/>
  <c r="J451" i="9"/>
  <c r="L451" i="9" s="1"/>
  <c r="J498" i="9"/>
  <c r="L498" i="9" s="1"/>
  <c r="J497" i="9"/>
  <c r="L497" i="9" s="1"/>
  <c r="J353" i="9"/>
  <c r="L353" i="9" s="1"/>
  <c r="J480" i="9"/>
  <c r="L480" i="9" s="1"/>
  <c r="J336" i="9"/>
  <c r="L336" i="9" s="1"/>
  <c r="J487" i="9"/>
  <c r="L487" i="9" s="1"/>
  <c r="J463" i="9"/>
  <c r="L463" i="9" s="1"/>
  <c r="J367" i="9"/>
  <c r="L367" i="9" s="1"/>
  <c r="J343" i="9"/>
  <c r="L343" i="9" s="1"/>
  <c r="J413" i="9"/>
  <c r="L413" i="9" s="1"/>
  <c r="J381" i="9"/>
  <c r="L381" i="9" s="1"/>
  <c r="J372" i="9"/>
  <c r="L372" i="9" s="1"/>
  <c r="J258" i="9"/>
  <c r="L258" i="9" s="1"/>
  <c r="J42" i="9"/>
  <c r="L42" i="9" s="1"/>
  <c r="J18" i="9"/>
  <c r="L18" i="9" s="1"/>
  <c r="J41" i="9"/>
  <c r="L41" i="9" s="1"/>
  <c r="J232" i="9"/>
  <c r="L232" i="9" s="1"/>
  <c r="J216" i="9"/>
  <c r="L216" i="9" s="1"/>
  <c r="J168" i="9"/>
  <c r="L168" i="9" s="1"/>
  <c r="J16" i="9"/>
  <c r="L16" i="9" s="1"/>
  <c r="J206" i="9"/>
  <c r="L206" i="9" s="1"/>
  <c r="J86" i="9"/>
  <c r="L86" i="9" s="1"/>
  <c r="J261" i="9"/>
  <c r="L261" i="9" s="1"/>
  <c r="J229" i="9"/>
  <c r="L229" i="9" s="1"/>
  <c r="J189" i="9"/>
  <c r="L189" i="9" s="1"/>
  <c r="J300" i="9"/>
  <c r="L300" i="9" s="1"/>
  <c r="J204" i="9"/>
  <c r="L204" i="9" s="1"/>
  <c r="J172" i="9"/>
  <c r="L172" i="9" s="1"/>
  <c r="J235" i="9"/>
  <c r="L235" i="9" s="1"/>
  <c r="J163" i="9"/>
  <c r="L163" i="9" s="1"/>
  <c r="J155" i="9"/>
  <c r="L155" i="9" s="1"/>
  <c r="J492" i="9"/>
  <c r="L492" i="9" s="1"/>
  <c r="J475" i="9"/>
  <c r="L475" i="9" s="1"/>
  <c r="J403" i="9"/>
  <c r="L403" i="9" s="1"/>
  <c r="J402" i="9"/>
  <c r="L402" i="9" s="1"/>
  <c r="J394" i="9"/>
  <c r="L394" i="9" s="1"/>
  <c r="J440" i="9"/>
  <c r="L440" i="9" s="1"/>
  <c r="J424" i="9"/>
  <c r="L424" i="9" s="1"/>
  <c r="J392" i="9"/>
  <c r="L392" i="9" s="1"/>
  <c r="J384" i="9"/>
  <c r="L384" i="9" s="1"/>
  <c r="J376" i="9"/>
  <c r="L376" i="9" s="1"/>
  <c r="J344" i="9"/>
  <c r="L344" i="9" s="1"/>
  <c r="J495" i="9"/>
  <c r="L495" i="9" s="1"/>
  <c r="J431" i="9"/>
  <c r="L431" i="9" s="1"/>
  <c r="J391" i="9"/>
  <c r="L391" i="9" s="1"/>
  <c r="J454" i="9"/>
  <c r="L454" i="9" s="1"/>
  <c r="J382" i="9"/>
  <c r="L382" i="9" s="1"/>
  <c r="J397" i="9"/>
  <c r="L397" i="9" s="1"/>
  <c r="J282" i="9"/>
  <c r="L282" i="9" s="1"/>
  <c r="J218" i="9"/>
  <c r="L218" i="9" s="1"/>
  <c r="J154" i="9"/>
  <c r="L154" i="9" s="1"/>
  <c r="J313" i="9"/>
  <c r="L313" i="9" s="1"/>
  <c r="J209" i="9"/>
  <c r="L209" i="9" s="1"/>
  <c r="J185" i="9"/>
  <c r="L185" i="9" s="1"/>
  <c r="J113" i="9"/>
  <c r="L113" i="9" s="1"/>
  <c r="J9" i="9"/>
  <c r="L9" i="9" s="1"/>
  <c r="J420" i="9"/>
  <c r="L420" i="9" s="1"/>
  <c r="J364" i="9"/>
  <c r="L364" i="9" s="1"/>
  <c r="J264" i="9"/>
  <c r="L264" i="9" s="1"/>
  <c r="J256" i="9"/>
  <c r="L256" i="9" s="1"/>
  <c r="J240" i="9"/>
  <c r="L240" i="9" s="1"/>
  <c r="J112" i="9"/>
  <c r="L112" i="9" s="1"/>
  <c r="J80" i="9"/>
  <c r="L80" i="9" s="1"/>
  <c r="J320" i="9"/>
  <c r="L320" i="9" s="1"/>
  <c r="J223" i="9"/>
  <c r="L223" i="9" s="1"/>
  <c r="J183" i="9"/>
  <c r="L183" i="9" s="1"/>
  <c r="J143" i="9"/>
  <c r="L143" i="9" s="1"/>
  <c r="J119" i="9"/>
  <c r="L119" i="9" s="1"/>
  <c r="J87" i="9"/>
  <c r="L87" i="9" s="1"/>
  <c r="J79" i="9"/>
  <c r="L79" i="9" s="1"/>
  <c r="J39" i="9"/>
  <c r="L39" i="9" s="1"/>
  <c r="J357" i="9"/>
  <c r="L357" i="9" s="1"/>
  <c r="J310" i="9"/>
  <c r="L310" i="9" s="1"/>
  <c r="J294" i="9"/>
  <c r="L294" i="9" s="1"/>
  <c r="J142" i="9"/>
  <c r="L142" i="9" s="1"/>
  <c r="J102" i="9"/>
  <c r="L102" i="9" s="1"/>
  <c r="J460" i="9"/>
  <c r="L460" i="9" s="1"/>
  <c r="J277" i="9"/>
  <c r="L277" i="9" s="1"/>
  <c r="J253" i="9"/>
  <c r="L253" i="9" s="1"/>
  <c r="J237" i="9"/>
  <c r="L237" i="9" s="1"/>
  <c r="J165" i="9"/>
  <c r="L165" i="9" s="1"/>
  <c r="J133" i="9"/>
  <c r="L133" i="9" s="1"/>
  <c r="J117" i="9"/>
  <c r="L117" i="9" s="1"/>
  <c r="J452" i="9"/>
  <c r="L452" i="9" s="1"/>
  <c r="J308" i="9"/>
  <c r="L308" i="9" s="1"/>
  <c r="J228" i="9"/>
  <c r="L228" i="9" s="1"/>
  <c r="J108" i="9"/>
  <c r="L108" i="9" s="1"/>
  <c r="J380" i="9"/>
  <c r="L380" i="9" s="1"/>
  <c r="J327" i="9"/>
  <c r="L327" i="9" s="1"/>
  <c r="J307" i="9"/>
  <c r="L307" i="9" s="1"/>
  <c r="J211" i="9"/>
  <c r="L211" i="9" s="1"/>
  <c r="J203" i="9"/>
  <c r="L203" i="9" s="1"/>
</calcChain>
</file>

<file path=xl/sharedStrings.xml><?xml version="1.0" encoding="utf-8"?>
<sst xmlns="http://schemas.openxmlformats.org/spreadsheetml/2006/main" count="1679" uniqueCount="582">
  <si>
    <t>State</t>
  </si>
  <si>
    <t>Lakshadweep</t>
  </si>
  <si>
    <t>Puducherry</t>
  </si>
  <si>
    <t>Sikkim</t>
  </si>
  <si>
    <t>West Bengal</t>
  </si>
  <si>
    <t>Bihar</t>
  </si>
  <si>
    <t>Gujarat</t>
  </si>
  <si>
    <t>Maharashtra</t>
  </si>
  <si>
    <t>Manipur</t>
  </si>
  <si>
    <t>Uttar Pradesh</t>
  </si>
  <si>
    <t>Madhya Pradesh</t>
  </si>
  <si>
    <t>Rajasthan</t>
  </si>
  <si>
    <t>Tamil Nadu</t>
  </si>
  <si>
    <t>Karnataka</t>
  </si>
  <si>
    <t>Andhra Pradesh</t>
  </si>
  <si>
    <t>Odisha</t>
  </si>
  <si>
    <t>Telangana</t>
  </si>
  <si>
    <t>Jharkhand</t>
  </si>
  <si>
    <t>Kerala</t>
  </si>
  <si>
    <t>Assam</t>
  </si>
  <si>
    <t>Punjab</t>
  </si>
  <si>
    <t>Chhattisgarh</t>
  </si>
  <si>
    <t>Haryana</t>
  </si>
  <si>
    <t>Delhi</t>
  </si>
  <si>
    <t>Jammu &amp; Kashmir</t>
  </si>
  <si>
    <t>Uttarakhand</t>
  </si>
  <si>
    <t>Himachal Pradesh</t>
  </si>
  <si>
    <t>Tripura</t>
  </si>
  <si>
    <t>Meghalaya</t>
  </si>
  <si>
    <t>Nagaland</t>
  </si>
  <si>
    <t>Goa</t>
  </si>
  <si>
    <t>Arunachal Pradesh</t>
  </si>
  <si>
    <t>Mizoram</t>
  </si>
  <si>
    <t>Chandigarh</t>
  </si>
  <si>
    <t>Dadra &amp; Nagar Haveli and Daman &amp; Diu</t>
  </si>
  <si>
    <t>Andaman and Nicobar Islands</t>
  </si>
  <si>
    <t>Class 1</t>
  </si>
  <si>
    <t>Nagda</t>
  </si>
  <si>
    <t>Datia</t>
  </si>
  <si>
    <t>Gangtok</t>
  </si>
  <si>
    <t>Kalyani</t>
  </si>
  <si>
    <t>Kasganj</t>
  </si>
  <si>
    <t>Chilakaluripet</t>
  </si>
  <si>
    <t>Bhadreswar</t>
  </si>
  <si>
    <t>Sujangarh</t>
  </si>
  <si>
    <t>Hinganghat</t>
  </si>
  <si>
    <t>Greater Noida</t>
  </si>
  <si>
    <t>Aurangabad</t>
  </si>
  <si>
    <t>Seoni</t>
  </si>
  <si>
    <t>Buxar</t>
  </si>
  <si>
    <t>Nagaur</t>
  </si>
  <si>
    <t>Nagapattinam</t>
  </si>
  <si>
    <t>Ambala Sadar</t>
  </si>
  <si>
    <t>Jehanabad</t>
  </si>
  <si>
    <t>Bundi</t>
  </si>
  <si>
    <t>Betul</t>
  </si>
  <si>
    <t>Udgir</t>
  </si>
  <si>
    <t>Baraut</t>
  </si>
  <si>
    <t>Miryalaguda</t>
  </si>
  <si>
    <t>Tadepalligudem</t>
  </si>
  <si>
    <t>Bansberia</t>
  </si>
  <si>
    <t>Ballia</t>
  </si>
  <si>
    <t>Bhiwadi</t>
  </si>
  <si>
    <t>Jamalpur</t>
  </si>
  <si>
    <t>Hindaun</t>
  </si>
  <si>
    <t>Gangawati</t>
  </si>
  <si>
    <t>Suryapet</t>
  </si>
  <si>
    <t>Amreli</t>
  </si>
  <si>
    <t>Neyveli</t>
  </si>
  <si>
    <t>Kishanganj</t>
  </si>
  <si>
    <t>Ranibennur</t>
  </si>
  <si>
    <t>Wardha</t>
  </si>
  <si>
    <t>Khargone</t>
  </si>
  <si>
    <t>Karaikkudi</t>
  </si>
  <si>
    <t>Shamli</t>
  </si>
  <si>
    <t>Jalpaiguri</t>
  </si>
  <si>
    <t>Shikohabad</t>
  </si>
  <si>
    <t>Bhadrak</t>
  </si>
  <si>
    <t>Sultanpur</t>
  </si>
  <si>
    <t>Port Blair</t>
  </si>
  <si>
    <t>Tadpatri</t>
  </si>
  <si>
    <t>Khardaha</t>
  </si>
  <si>
    <t>Kanpur Cantonment</t>
  </si>
  <si>
    <t>Bongaon</t>
  </si>
  <si>
    <t>Sehore</t>
  </si>
  <si>
    <t>Anantnag</t>
  </si>
  <si>
    <t>Mughalsarai</t>
  </si>
  <si>
    <t>Baripada</t>
  </si>
  <si>
    <t>Firozpur</t>
  </si>
  <si>
    <t>Delhi Cantonment</t>
  </si>
  <si>
    <t>Ghazipur</t>
  </si>
  <si>
    <t>Azamgarh</t>
  </si>
  <si>
    <t>Nandurbar</t>
  </si>
  <si>
    <t>Khurja</t>
  </si>
  <si>
    <t>Deesa</t>
  </si>
  <si>
    <t>Champdani</t>
  </si>
  <si>
    <t>Akbarpur</t>
  </si>
  <si>
    <t>Osmanabad</t>
  </si>
  <si>
    <t>Bagalkot</t>
  </si>
  <si>
    <t>Gondal</t>
  </si>
  <si>
    <t>Achalpur</t>
  </si>
  <si>
    <t>Ambikapur</t>
  </si>
  <si>
    <t>Bagaha</t>
  </si>
  <si>
    <t>Kalol</t>
  </si>
  <si>
    <t>Bally Town</t>
  </si>
  <si>
    <t>Gonda</t>
  </si>
  <si>
    <t>Chandausi</t>
  </si>
  <si>
    <t>Giridih</t>
  </si>
  <si>
    <t>Ambur</t>
  </si>
  <si>
    <t>Valsad</t>
  </si>
  <si>
    <t>Basti</t>
  </si>
  <si>
    <t>Dum Dum</t>
  </si>
  <si>
    <t>Narasaraopet</t>
  </si>
  <si>
    <t>Chittaurgarh</t>
  </si>
  <si>
    <t>Barnala</t>
  </si>
  <si>
    <t>Titagarh</t>
  </si>
  <si>
    <t>Yavatmal</t>
  </si>
  <si>
    <t>Muktsar</t>
  </si>
  <si>
    <t>Hosur</t>
  </si>
  <si>
    <t>Adilabad</t>
  </si>
  <si>
    <t>Pudukkottai</t>
  </si>
  <si>
    <t>Nagaon</t>
  </si>
  <si>
    <t>Hoshangabad</t>
  </si>
  <si>
    <t>Baran</t>
  </si>
  <si>
    <t>Baleshwar</t>
  </si>
  <si>
    <t>Gudivada</t>
  </si>
  <si>
    <t>Roorkee</t>
  </si>
  <si>
    <t>Jetpur Navagadh</t>
  </si>
  <si>
    <t>Chikmagalur</t>
  </si>
  <si>
    <t>Jhunjhunun</t>
  </si>
  <si>
    <t>Etah</t>
  </si>
  <si>
    <t>Barshi</t>
  </si>
  <si>
    <t>Darjiling</t>
  </si>
  <si>
    <t>Dabgram</t>
  </si>
  <si>
    <t>Gangapur</t>
  </si>
  <si>
    <t>Madavaram</t>
  </si>
  <si>
    <t>Churu</t>
  </si>
  <si>
    <t>Satara</t>
  </si>
  <si>
    <t>Kanchrapara</t>
  </si>
  <si>
    <t>Mainpuri</t>
  </si>
  <si>
    <t>Mandoli</t>
  </si>
  <si>
    <t>Puruliya</t>
  </si>
  <si>
    <t>Sawai Madhopur</t>
  </si>
  <si>
    <t>Baidyabati</t>
  </si>
  <si>
    <t>Ashokenagar Kalyangarh</t>
  </si>
  <si>
    <t>Kashipur</t>
  </si>
  <si>
    <t>Gokal Pur</t>
  </si>
  <si>
    <t>Dharmavaram</t>
  </si>
  <si>
    <t>Palanpur</t>
  </si>
  <si>
    <t>Dimapur</t>
  </si>
  <si>
    <t>Kurichi</t>
  </si>
  <si>
    <t>Rishra</t>
  </si>
  <si>
    <t>Jagadhri</t>
  </si>
  <si>
    <t>Halisahar</t>
  </si>
  <si>
    <t>Damoh</t>
  </si>
  <si>
    <t>Basirhat</t>
  </si>
  <si>
    <t>Udupi</t>
  </si>
  <si>
    <t>Jagdalpur</t>
  </si>
  <si>
    <t>Patan</t>
  </si>
  <si>
    <t>Nabadwip</t>
  </si>
  <si>
    <t>Srikakulam</t>
  </si>
  <si>
    <t>Dhaulpur</t>
  </si>
  <si>
    <t>Motihari</t>
  </si>
  <si>
    <t>Pithampur</t>
  </si>
  <si>
    <t>Guntakal</t>
  </si>
  <si>
    <t>Hardoi</t>
  </si>
  <si>
    <t>Mustafabad</t>
  </si>
  <si>
    <t>Pilibhit</t>
  </si>
  <si>
    <t>Neemuch</t>
  </si>
  <si>
    <t>Khanna</t>
  </si>
  <si>
    <t>Palwal</t>
  </si>
  <si>
    <t>Raniganj</t>
  </si>
  <si>
    <t>Deoria</t>
  </si>
  <si>
    <t>Modinagar</t>
  </si>
  <si>
    <t>Botad</t>
  </si>
  <si>
    <t>Rajapalayam</t>
  </si>
  <si>
    <t>Palakkad</t>
  </si>
  <si>
    <t>Bettiah</t>
  </si>
  <si>
    <t>North Barrackpur</t>
  </si>
  <si>
    <t>Gondiya</t>
  </si>
  <si>
    <t>Lalitpur</t>
  </si>
  <si>
    <t>Hassan</t>
  </si>
  <si>
    <t>Chhattarpur</t>
  </si>
  <si>
    <t>Siwan</t>
  </si>
  <si>
    <t>Malerkotla</t>
  </si>
  <si>
    <t>Hathras</t>
  </si>
  <si>
    <t>Nalgonda</t>
  </si>
  <si>
    <t>Madanapalle</t>
  </si>
  <si>
    <t>Raigarh</t>
  </si>
  <si>
    <t>Dehri</t>
  </si>
  <si>
    <t>Mandya</t>
  </si>
  <si>
    <t>Bankura</t>
  </si>
  <si>
    <t>Chhindwara</t>
  </si>
  <si>
    <t>Kolar</t>
  </si>
  <si>
    <t>Dibrugarh</t>
  </si>
  <si>
    <t>Kumbakonam</t>
  </si>
  <si>
    <t>Chitradurga</t>
  </si>
  <si>
    <t>Rudrapur</t>
  </si>
  <si>
    <t>Chas</t>
  </si>
  <si>
    <t>Mandsaur</t>
  </si>
  <si>
    <t>Bhimavaram</t>
  </si>
  <si>
    <t>Hazaribag</t>
  </si>
  <si>
    <t>Rewari</t>
  </si>
  <si>
    <t>Shillong</t>
  </si>
  <si>
    <t>Robertson Pet</t>
  </si>
  <si>
    <t>Bhuj</t>
  </si>
  <si>
    <t>Godhra</t>
  </si>
  <si>
    <t>Kaithal</t>
  </si>
  <si>
    <t>Jamuria</t>
  </si>
  <si>
    <t>Tiruvannamalai</t>
  </si>
  <si>
    <t>Abohar</t>
  </si>
  <si>
    <t>Beawar</t>
  </si>
  <si>
    <t>Burari</t>
  </si>
  <si>
    <t>Mohali</t>
  </si>
  <si>
    <t>Bid</t>
  </si>
  <si>
    <t>Habra</t>
  </si>
  <si>
    <t>Sasaram</t>
  </si>
  <si>
    <t>Hajipur</t>
  </si>
  <si>
    <t>Pathankot</t>
  </si>
  <si>
    <t>Moga</t>
  </si>
  <si>
    <t>Hanumangarh</t>
  </si>
  <si>
    <t>Bhadravati</t>
  </si>
  <si>
    <t>Balurghat</t>
  </si>
  <si>
    <t>Hindupur</t>
  </si>
  <si>
    <t>Porbandar</t>
  </si>
  <si>
    <t>Santipur</t>
  </si>
  <si>
    <t>Lakhimpur</t>
  </si>
  <si>
    <t>Barrackpur</t>
  </si>
  <si>
    <t>Krishnanagar</t>
  </si>
  <si>
    <t>Chittoor</t>
  </si>
  <si>
    <t>Banda</t>
  </si>
  <si>
    <t>Veraval</t>
  </si>
  <si>
    <t>Dallo Pura</t>
  </si>
  <si>
    <t>Kishangarh</t>
  </si>
  <si>
    <t>Thanesar</t>
  </si>
  <si>
    <t>Vidisha</t>
  </si>
  <si>
    <t>Haldwani and Kathgodam</t>
  </si>
  <si>
    <t>Saharsa</t>
  </si>
  <si>
    <t>Batala</t>
  </si>
  <si>
    <t>Erode</t>
  </si>
  <si>
    <t>Mahbubnagar</t>
  </si>
  <si>
    <t>Uttarpara Kotrung</t>
  </si>
  <si>
    <t>Budaun</t>
  </si>
  <si>
    <t>Navsari</t>
  </si>
  <si>
    <t>Proddatur</t>
  </si>
  <si>
    <t>Rajnandgaon</t>
  </si>
  <si>
    <t>Vapi</t>
  </si>
  <si>
    <t>Kancheepuram</t>
  </si>
  <si>
    <t>Alandur</t>
  </si>
  <si>
    <t>Tenali</t>
  </si>
  <si>
    <t>Faizabad</t>
  </si>
  <si>
    <t>Tonk</t>
  </si>
  <si>
    <t>Adoni</t>
  </si>
  <si>
    <t>Chandannagar</t>
  </si>
  <si>
    <t>Jind</t>
  </si>
  <si>
    <t>Hoshiarpur</t>
  </si>
  <si>
    <t>Bharuch</t>
  </si>
  <si>
    <t>Deoli</t>
  </si>
  <si>
    <t>Medinipur</t>
  </si>
  <si>
    <t>Shimla</t>
  </si>
  <si>
    <t>Machilipatnam</t>
  </si>
  <si>
    <t>Bahadurgarh</t>
  </si>
  <si>
    <t>Gadag and Betigeri</t>
  </si>
  <si>
    <t>Silchar</t>
  </si>
  <si>
    <t>Cuddalore</t>
  </si>
  <si>
    <t>Alappuzha</t>
  </si>
  <si>
    <t>Badalapur</t>
  </si>
  <si>
    <t>Adityapur</t>
  </si>
  <si>
    <t>Tambaram</t>
  </si>
  <si>
    <t>Hastsal</t>
  </si>
  <si>
    <t>Sitapur</t>
  </si>
  <si>
    <t>Hugli and Chinsurah</t>
  </si>
  <si>
    <t>Unnao</t>
  </si>
  <si>
    <t>Surendranagar Dudhrej</t>
  </si>
  <si>
    <t>Shivpuri</t>
  </si>
  <si>
    <t>Panvel</t>
  </si>
  <si>
    <t>Jaunpur</t>
  </si>
  <si>
    <t>Guna</t>
  </si>
  <si>
    <t>Sultan Pur Majra</t>
  </si>
  <si>
    <t>Serampore</t>
  </si>
  <si>
    <t>Dinapur Nizamat</t>
  </si>
  <si>
    <t>Sirsa</t>
  </si>
  <si>
    <t>Raiganj</t>
  </si>
  <si>
    <t>Sambalpur</t>
  </si>
  <si>
    <t>Khammam</t>
  </si>
  <si>
    <t>Mahesana</t>
  </si>
  <si>
    <t>Vellore</t>
  </si>
  <si>
    <t>Bahraich</t>
  </si>
  <si>
    <t>Orai</t>
  </si>
  <si>
    <t>Bhusawal</t>
  </si>
  <si>
    <t>Khora</t>
  </si>
  <si>
    <t>Rae Bareli</t>
  </si>
  <si>
    <t>Fatehpur</t>
  </si>
  <si>
    <t>Morvi</t>
  </si>
  <si>
    <t>Ambala</t>
  </si>
  <si>
    <t>Baharampur</t>
  </si>
  <si>
    <t>Navi Mumbai Panvel Raigad</t>
  </si>
  <si>
    <t>Bhiwani</t>
  </si>
  <si>
    <t>Madhyamgram</t>
  </si>
  <si>
    <t>Bhalswa Jahangir Pur</t>
  </si>
  <si>
    <t>Bhind</t>
  </si>
  <si>
    <t>Anand</t>
  </si>
  <si>
    <t>Amroha</t>
  </si>
  <si>
    <t>Morena</t>
  </si>
  <si>
    <t>Nandyal</t>
  </si>
  <si>
    <t>Puri Town</t>
  </si>
  <si>
    <t>Khandwa</t>
  </si>
  <si>
    <t>Haldia</t>
  </si>
  <si>
    <t>Chapra</t>
  </si>
  <si>
    <t>Deoghar</t>
  </si>
  <si>
    <t>Eluru</t>
  </si>
  <si>
    <t>Ongole</t>
  </si>
  <si>
    <t>English Bazar</t>
  </si>
  <si>
    <t>Nangloi Jat</t>
  </si>
  <si>
    <t>Gandhinagar</t>
  </si>
  <si>
    <t>Hospet</t>
  </si>
  <si>
    <t>Dindigul</t>
  </si>
  <si>
    <t>Kharagpur</t>
  </si>
  <si>
    <t>Raurkela Industrial Township</t>
  </si>
  <si>
    <t>Burhanpur</t>
  </si>
  <si>
    <t>Panchkula</t>
  </si>
  <si>
    <t>Munger</t>
  </si>
  <si>
    <t>Bidar</t>
  </si>
  <si>
    <t>Pallavaram</t>
  </si>
  <si>
    <t>Bidhan Nagar</t>
  </si>
  <si>
    <t>Yamunanagar</t>
  </si>
  <si>
    <t>Naihati</t>
  </si>
  <si>
    <t>Secunderabad</t>
  </si>
  <si>
    <t>Nadiad</t>
  </si>
  <si>
    <t>Singrauli</t>
  </si>
  <si>
    <t>Sambhal</t>
  </si>
  <si>
    <t>Murwara</t>
  </si>
  <si>
    <t>Uluberia</t>
  </si>
  <si>
    <t>Bulandshahr</t>
  </si>
  <si>
    <t>Thanjavur</t>
  </si>
  <si>
    <t>Mango</t>
  </si>
  <si>
    <t>Karawal Nagar</t>
  </si>
  <si>
    <t>Ganganagar</t>
  </si>
  <si>
    <t>Nagercoil</t>
  </si>
  <si>
    <t>Katihar</t>
  </si>
  <si>
    <t>Vizianagaram</t>
  </si>
  <si>
    <t>Hardwar</t>
  </si>
  <si>
    <t>Ramagundam</t>
  </si>
  <si>
    <t>Pali</t>
  </si>
  <si>
    <t>Raichur</t>
  </si>
  <si>
    <t>Mirzapur and Vindhyachal</t>
  </si>
  <si>
    <t>Rewa</t>
  </si>
  <si>
    <t>Sikar</t>
  </si>
  <si>
    <t>Thoothukkudi</t>
  </si>
  <si>
    <t>Baranagar</t>
  </si>
  <si>
    <t>Gandhidham</t>
  </si>
  <si>
    <t>North Dum Dum</t>
  </si>
  <si>
    <t>Tiruvottiyur</t>
  </si>
  <si>
    <t>Begusarai</t>
  </si>
  <si>
    <t>Bharatpur</t>
  </si>
  <si>
    <t>Ambernath</t>
  </si>
  <si>
    <t>Etawah</t>
  </si>
  <si>
    <t>NDMC</t>
  </si>
  <si>
    <t>Anantapur</t>
  </si>
  <si>
    <t>Karimnagar</t>
  </si>
  <si>
    <t>Arrah</t>
  </si>
  <si>
    <t>Hapur</t>
  </si>
  <si>
    <t>Ratlam</t>
  </si>
  <si>
    <t>Imphal</t>
  </si>
  <si>
    <t>Durg</t>
  </si>
  <si>
    <t>Raurkela</t>
  </si>
  <si>
    <t>Sagar</t>
  </si>
  <si>
    <t>Farrukhabad and Fatehgarh</t>
  </si>
  <si>
    <t>Sonipat</t>
  </si>
  <si>
    <t>Barasat</t>
  </si>
  <si>
    <t>Maunath Bhanjan</t>
  </si>
  <si>
    <t>Satna</t>
  </si>
  <si>
    <t>Purnia</t>
  </si>
  <si>
    <t>Kirari Suleman Nagar</t>
  </si>
  <si>
    <t>Jalna</t>
  </si>
  <si>
    <t>Bathinda</t>
  </si>
  <si>
    <t>Karnal</t>
  </si>
  <si>
    <t>Ichalkaranji</t>
  </si>
  <si>
    <t>Tirupati</t>
  </si>
  <si>
    <t>Dewas</t>
  </si>
  <si>
    <t>Bally</t>
  </si>
  <si>
    <t>Aizawl</t>
  </si>
  <si>
    <t>Panipat</t>
  </si>
  <si>
    <t>Darbhanga</t>
  </si>
  <si>
    <t>Biharsharif</t>
  </si>
  <si>
    <t>Ozhukarai</t>
  </si>
  <si>
    <t>Hisar</t>
  </si>
  <si>
    <t>Tumkur</t>
  </si>
  <si>
    <t>Parbhani</t>
  </si>
  <si>
    <t>Nizamabad</t>
  </si>
  <si>
    <t>Kakinada</t>
  </si>
  <si>
    <t>Kulti</t>
  </si>
  <si>
    <t>Barddhaman</t>
  </si>
  <si>
    <t>Alwar</t>
  </si>
  <si>
    <t>Thrissur</t>
  </si>
  <si>
    <t>Junagadh</t>
  </si>
  <si>
    <t>Chandrapur</t>
  </si>
  <si>
    <t>Shimoga</t>
  </si>
  <si>
    <t>Rampur</t>
  </si>
  <si>
    <t>Bijapur</t>
  </si>
  <si>
    <t>Shahjahanpur</t>
  </si>
  <si>
    <t>Kamarhati</t>
  </si>
  <si>
    <t>Bilaspur</t>
  </si>
  <si>
    <t>Rajahmundry</t>
  </si>
  <si>
    <t>Kadapa</t>
  </si>
  <si>
    <t>Avadi</t>
  </si>
  <si>
    <t>Kollam</t>
  </si>
  <si>
    <t>Mathura</t>
  </si>
  <si>
    <t>Ahmadnagar</t>
  </si>
  <si>
    <t>Muzaffarpur</t>
  </si>
  <si>
    <t>Brahmapur Town</t>
  </si>
  <si>
    <t>Bhilwara</t>
  </si>
  <si>
    <t>Korba</t>
  </si>
  <si>
    <t>Rohtak</t>
  </si>
  <si>
    <t>Dhule</t>
  </si>
  <si>
    <t>Panihati</t>
  </si>
  <si>
    <t>Latur</t>
  </si>
  <si>
    <t>Bhatpara</t>
  </si>
  <si>
    <t>Muzaffarnagar</t>
  </si>
  <si>
    <t>Agartala</t>
  </si>
  <si>
    <t>Bhagalpur</t>
  </si>
  <si>
    <t>Rajarhat Gopalpur</t>
  </si>
  <si>
    <t>South Dum Dum</t>
  </si>
  <si>
    <t>Patiala</t>
  </si>
  <si>
    <t>Bellary</t>
  </si>
  <si>
    <t>Bokaro Steel</t>
  </si>
  <si>
    <t>Rajpur Sonarpur</t>
  </si>
  <si>
    <t>Akola</t>
  </si>
  <si>
    <t>Kurnool</t>
  </si>
  <si>
    <t>Kozhikode</t>
  </si>
  <si>
    <t>Davanagere</t>
  </si>
  <si>
    <t>Tiruppur</t>
  </si>
  <si>
    <t>Maheshtala</t>
  </si>
  <si>
    <t>Udaipur</t>
  </si>
  <si>
    <t>Jalgaon</t>
  </si>
  <si>
    <t>Ambattur</t>
  </si>
  <si>
    <t>Gaya</t>
  </si>
  <si>
    <t>Malegaon</t>
  </si>
  <si>
    <t>Tirunelveli</t>
  </si>
  <si>
    <t>Jamnagar</t>
  </si>
  <si>
    <t>Belgaum</t>
  </si>
  <si>
    <t>Mangalore</t>
  </si>
  <si>
    <t>Nellore</t>
  </si>
  <si>
    <t>Jammu</t>
  </si>
  <si>
    <t>Sangli Miraj Kupwad</t>
  </si>
  <si>
    <t>Jhansi</t>
  </si>
  <si>
    <t>Ulhasnagar</t>
  </si>
  <si>
    <t>Siliguri</t>
  </si>
  <si>
    <t>Ujjain</t>
  </si>
  <si>
    <t>Loni</t>
  </si>
  <si>
    <t>Gulbarga</t>
  </si>
  <si>
    <t>Ajmer</t>
  </si>
  <si>
    <t>Kolapur</t>
  </si>
  <si>
    <t>Nanded Waghala</t>
  </si>
  <si>
    <t>Asansol</t>
  </si>
  <si>
    <t>Durgapur</t>
  </si>
  <si>
    <t>Dehradun</t>
  </si>
  <si>
    <t>Bhavnagar</t>
  </si>
  <si>
    <t>Kochi</t>
  </si>
  <si>
    <t>Firozabad</t>
  </si>
  <si>
    <t>Cuttack</t>
  </si>
  <si>
    <t>Warangal</t>
  </si>
  <si>
    <t>Bhilai Nagar</t>
  </si>
  <si>
    <t>Jamshedpur</t>
  </si>
  <si>
    <t>Noida</t>
  </si>
  <si>
    <t>Bikaner</t>
  </si>
  <si>
    <t>Amravati</t>
  </si>
  <si>
    <t>Guntur</t>
  </si>
  <si>
    <t>Gorakhpur</t>
  </si>
  <si>
    <t>Saharanpur</t>
  </si>
  <si>
    <t>Bhiwandi</t>
  </si>
  <si>
    <t>Thiruvananthapuram</t>
  </si>
  <si>
    <t>Mira and Bhayander</t>
  </si>
  <si>
    <t>Salem</t>
  </si>
  <si>
    <t>Bhubaneswar</t>
  </si>
  <si>
    <t>Tiruchirappalli</t>
  </si>
  <si>
    <t>Jalandhar</t>
  </si>
  <si>
    <t>Aligarh</t>
  </si>
  <si>
    <t>Gurgaon</t>
  </si>
  <si>
    <t>Moradabad</t>
  </si>
  <si>
    <t>Mysore</t>
  </si>
  <si>
    <t>Bareilly</t>
  </si>
  <si>
    <t>Hubli and Dharwad</t>
  </si>
  <si>
    <t>Solapur</t>
  </si>
  <si>
    <t>Guwahati</t>
  </si>
  <si>
    <t>Million Plus Towns (10-40 lakh)</t>
  </si>
  <si>
    <t>Kota</t>
  </si>
  <si>
    <t>Raipur</t>
  </si>
  <si>
    <t>Madurai</t>
  </si>
  <si>
    <t>Jodhpur</t>
  </si>
  <si>
    <t>Vijayawada</t>
  </si>
  <si>
    <t>Coimbatore</t>
  </si>
  <si>
    <t>Jabalpur</t>
  </si>
  <si>
    <t>Gwalior</t>
  </si>
  <si>
    <t>Ranchi</t>
  </si>
  <si>
    <t>Haora</t>
  </si>
  <si>
    <t>Allahabad</t>
  </si>
  <si>
    <t>Navi Mumbai</t>
  </si>
  <si>
    <t>Amritsar</t>
  </si>
  <si>
    <t>Dhanbad</t>
  </si>
  <si>
    <t>Srinagar</t>
  </si>
  <si>
    <t>Varanasi</t>
  </si>
  <si>
    <t>Vasai Virar</t>
  </si>
  <si>
    <t>Kalyan and Dombivali</t>
  </si>
  <si>
    <t>Rajkot</t>
  </si>
  <si>
    <t>Meerut</t>
  </si>
  <si>
    <t>Faridabad</t>
  </si>
  <si>
    <t>Nashik</t>
  </si>
  <si>
    <t>Agra</t>
  </si>
  <si>
    <t>Ludhiana</t>
  </si>
  <si>
    <t>Ghaziabad</t>
  </si>
  <si>
    <t>Vadodara</t>
  </si>
  <si>
    <t>Patna</t>
  </si>
  <si>
    <t>Pimpri and Chinchwad</t>
  </si>
  <si>
    <t>Visakhapatnam</t>
  </si>
  <si>
    <t>Bhopal</t>
  </si>
  <si>
    <t>Thane</t>
  </si>
  <si>
    <t>Indore</t>
  </si>
  <si>
    <t>Nagpur</t>
  </si>
  <si>
    <t>Kanpur</t>
  </si>
  <si>
    <t>Lucknow</t>
  </si>
  <si>
    <t>Jaipur</t>
  </si>
  <si>
    <t>Pune</t>
  </si>
  <si>
    <t>Metro Cities (40 lakh - 1 Cr.)</t>
  </si>
  <si>
    <t>Surat</t>
  </si>
  <si>
    <t>Kolkata</t>
  </si>
  <si>
    <t>Chennai</t>
  </si>
  <si>
    <t>Ahmedabad</t>
  </si>
  <si>
    <t>Hyderabad</t>
  </si>
  <si>
    <t>Bangalore</t>
  </si>
  <si>
    <t>Mega Cities (1 cr +)</t>
  </si>
  <si>
    <t>Mumbai</t>
  </si>
  <si>
    <t>Literacy</t>
  </si>
  <si>
    <t>Metropolitan</t>
  </si>
  <si>
    <t>Town Class</t>
  </si>
  <si>
    <t>Population (2011)</t>
  </si>
  <si>
    <t>City</t>
  </si>
  <si>
    <t>#</t>
  </si>
  <si>
    <t>State Index</t>
  </si>
  <si>
    <t>Sex ratio</t>
  </si>
  <si>
    <t>Town Class Index</t>
  </si>
  <si>
    <t>Final City Index</t>
  </si>
  <si>
    <t>Final Overall State Index</t>
  </si>
  <si>
    <t xml:space="preserve">(A) highest indexed to 100 </t>
  </si>
  <si>
    <t>(B) highest indexed to 100</t>
  </si>
  <si>
    <t>(C) highest indexed to 100</t>
  </si>
  <si>
    <t>Niti Aayog Innovation Index Report 2020</t>
  </si>
  <si>
    <t>Niti Aayog Health Index Report 2018</t>
  </si>
  <si>
    <t>Sources</t>
  </si>
  <si>
    <t>Important Points</t>
  </si>
  <si>
    <t>4. Health Index has been taken from the 2018 Niti Aayog report. It's a composite score incorporating 23 indicators covering key aspects of health
sector performance of respective states.</t>
  </si>
  <si>
    <t>2. Pharma cold storage capacity index = (Capacity / Population)*100000.</t>
  </si>
  <si>
    <t>Pharma Cold Storage Capacity Index Score
(A)</t>
  </si>
  <si>
    <t>Health Index Score
 (NITI Ayog- 2017-18)
(B)</t>
  </si>
  <si>
    <t xml:space="preserve">Innovation Index Score
(NITI Ayog- 2020)
(C) </t>
  </si>
  <si>
    <t>5. Col. H has been calculated by keeping the state with highest 'Health Index Score' indexed at 100, and rest of the states are calculated accordingly below 100 value.</t>
  </si>
  <si>
    <t>3. Col. F has been calculated by keeping the state with highest 'Pharma cold storage capacity index score' indexed at 100, and rest of the states are calculated accordingly below 100 value.</t>
  </si>
  <si>
    <t>6. Innovation index has been taken from the 2020 Niti Aayog report. It measures innovation inputs through
‘Enablers’ (Human Capital, Investment, Knowledge workers, Business Environment, Safety &amp; Legal env.) and innovation output as ‘Performance' (Knowledge output, Knowledge diffusion).</t>
  </si>
  <si>
    <t>7. Col. J has been calculated by keeping the state with highest 'Innovation Index Score' indexed at 100, and rest of the states are calculated accordingly below 100 value.</t>
  </si>
  <si>
    <t>Weight</t>
  </si>
  <si>
    <t xml:space="preserve">Total Pharma Cold Storage Capacity 2020 MT </t>
  </si>
  <si>
    <t xml:space="preserve">1. Pharma cold storage capacity = UIP + Private. Private Pharma cold storage capacity (considered as 1% of total cold storage of India based on expert opinions and secondary reserch)  has been divided in the same proportion as UIP cold storage capacity across different states. </t>
  </si>
  <si>
    <t>Total Pharma Cold Storage Capacity 2020 (MT)</t>
  </si>
  <si>
    <t>Andaman &amp; Nicobar Islands</t>
  </si>
  <si>
    <t>Population (2020 Est.)</t>
  </si>
  <si>
    <t xml:space="preserve">Bucket I </t>
  </si>
  <si>
    <t>Bucket II</t>
  </si>
  <si>
    <t>Bucket III</t>
  </si>
  <si>
    <t>Bucket IV</t>
  </si>
  <si>
    <t>Bucket V</t>
  </si>
  <si>
    <t xml:space="preserve">State Preparedness </t>
  </si>
  <si>
    <t>Disaster Resilience Index (D)</t>
  </si>
  <si>
    <t>(D) highest indexed to 100</t>
  </si>
  <si>
    <t>Measuring Disaster Risks and Resilience at Sub-National Level in India - Dr. P.G.Dhar Chakrabarti</t>
  </si>
  <si>
    <t>8. Disaster Resilience index has been taken from the 'Measuring Disaster Risks and Resilience at Sub-National Level in India' report by Dr. P.G.Dhar Chakrabarti. It measures the states on factors like Risk Assessment/ Mitigation/ Governance/ Prevention and Disaster Preparedness/ Response/ Releif/ Rehabilitation.</t>
  </si>
  <si>
    <t>9. Col. M i.e. Overall state index is the weighted average of  col. F with 30% weight, col. H with 40% weight, col. J with 20% weight and col. L with 10% weight</t>
  </si>
  <si>
    <r>
      <t xml:space="preserve">10. </t>
    </r>
    <r>
      <rPr>
        <b/>
        <sz val="11"/>
        <color rgb="FF000000"/>
        <rFont val="Calibri"/>
        <family val="2"/>
        <scheme val="minor"/>
      </rPr>
      <t>Weightages</t>
    </r>
    <r>
      <rPr>
        <sz val="11"/>
        <color rgb="FF000000"/>
        <rFont val="Calibri"/>
        <family val="2"/>
        <scheme val="minor"/>
      </rPr>
      <t>: Health Index has been given highest i.e. 40% weightage as it encomapasses multiple parameters which reflect the health/ healthcare situation of the respective states
Pharma cold storage index has been given 2nd highest i.e. 30% weightage as the intent is to also understand the preparedness of the states to store the vaccines
Innovation index has been considered and given 20% wieghtage as it takes into consideration various other factors such as human capital, Investment, Business Environment, etc. which show the overall capabilities of respective states
Disaster Resilience Index has been given 10% weightage as it takes into consideration factors like Risk Assessment/ Mitigation/ Governance/ Prevention and Disaster Preparedness/ Response/ Releif/ Rehabilitation of different states</t>
    </r>
  </si>
  <si>
    <t>Most Prepared</t>
  </si>
  <si>
    <t>Prepared</t>
  </si>
  <si>
    <t>Moderate Prepared</t>
  </si>
  <si>
    <t>Less Prepared</t>
  </si>
  <si>
    <t>Unprepared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</si>
</sst>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u/>
      <sz val="11"/>
      <color theme="1"/>
      <name val="Calibri"/>
      <family val="2"/>
      <scheme val="minor"/>
    </font>
    <font>
      <b/>
      <u/>
      <sz val="11"/>
      <color rgb="FF000000"/>
      <name val="Calibri"/>
      <family val="2"/>
      <scheme val="minor"/>
    </font>
    <font>
      <sz val="8"/>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2B5797"/>
        <bgColor indexed="64"/>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0" fillId="0" borderId="0" applyFont="0" applyFill="0" applyBorder="0" applyAlignment="0" applyProtection="0"/>
  </cellStyleXfs>
  <cellXfs count="43">
    <xf numFmtId="0" fontId="0" fillId="0" borderId="0" xfId="0"/>
    <xf numFmtId="0" fontId="0" fillId="0" borderId="1" xfId="0" applyFont="1" applyBorder="1" applyAlignment="1">
      <alignment wrapText="1"/>
    </xf>
    <xf numFmtId="0" fontId="0" fillId="0" borderId="0" xfId="0" applyFont="1"/>
    <xf numFmtId="0" fontId="0" fillId="0" borderId="1" xfId="0" applyFont="1" applyBorder="1" applyAlignment="1">
      <alignment horizontal="center" vertical="center"/>
    </xf>
    <xf numFmtId="0" fontId="2" fillId="2" borderId="1" xfId="0" applyFont="1" applyFill="1" applyBorder="1" applyAlignment="1">
      <alignment horizontal="center" vertical="center" wrapText="1"/>
    </xf>
    <xf numFmtId="2"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9" fontId="2" fillId="0" borderId="0" xfId="0" applyNumberFormat="1" applyFont="1" applyAlignment="1">
      <alignment horizontal="center"/>
    </xf>
    <xf numFmtId="9" fontId="2" fillId="0" borderId="0" xfId="0" applyNumberFormat="1" applyFont="1" applyFill="1" applyAlignment="1">
      <alignment horizontal="center"/>
    </xf>
    <xf numFmtId="9" fontId="2" fillId="0" borderId="0" xfId="0" applyNumberFormat="1" applyFont="1" applyAlignment="1">
      <alignment horizontal="center" vertical="center"/>
    </xf>
    <xf numFmtId="0" fontId="3" fillId="4"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xf>
    <xf numFmtId="0" fontId="0" fillId="0" borderId="1" xfId="0"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1" fontId="0" fillId="0" borderId="1" xfId="0" applyNumberFormat="1" applyBorder="1" applyAlignment="1">
      <alignment horizontal="center"/>
    </xf>
    <xf numFmtId="164" fontId="0" fillId="0" borderId="1" xfId="0" applyNumberFormat="1" applyBorder="1" applyAlignment="1">
      <alignment horizontal="center"/>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3" fontId="2" fillId="0" borderId="0" xfId="0" applyNumberFormat="1" applyFont="1" applyAlignment="1">
      <alignment horizontal="center" vertical="center"/>
    </xf>
    <xf numFmtId="0" fontId="5" fillId="0" borderId="0" xfId="0" applyFont="1"/>
    <xf numFmtId="0" fontId="6" fillId="0" borderId="0" xfId="0" applyFont="1" applyFill="1" applyBorder="1" applyAlignment="1">
      <alignment horizontal="left" vertical="center"/>
    </xf>
    <xf numFmtId="1" fontId="0" fillId="0" borderId="2" xfId="0" applyNumberFormat="1" applyFont="1" applyBorder="1" applyAlignment="1">
      <alignment horizontal="center" vertical="center"/>
    </xf>
    <xf numFmtId="0" fontId="8" fillId="0" borderId="0" xfId="0" applyFont="1" applyFill="1" applyBorder="1" applyAlignment="1">
      <alignment horizontal="left" vertical="center"/>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horizontal="center" vertical="center"/>
    </xf>
    <xf numFmtId="0" fontId="11" fillId="3" borderId="6" xfId="0" applyFont="1" applyFill="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11" fillId="3" borderId="8" xfId="0" applyFont="1" applyFill="1" applyBorder="1" applyAlignment="1">
      <alignment horizontal="center" vertical="center"/>
    </xf>
    <xf numFmtId="0" fontId="0" fillId="0" borderId="9" xfId="0" applyBorder="1" applyAlignment="1">
      <alignment horizontal="center" vertical="center"/>
    </xf>
    <xf numFmtId="0" fontId="8" fillId="0" borderId="1" xfId="0" applyFont="1" applyFill="1" applyBorder="1" applyAlignment="1">
      <alignment horizontal="center" vertical="center"/>
    </xf>
    <xf numFmtId="165" fontId="0" fillId="0" borderId="0" xfId="1" applyNumberFormat="1" applyFont="1"/>
    <xf numFmtId="0" fontId="8" fillId="0" borderId="0" xfId="0" applyFont="1" applyFill="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strDim type="colorStr">
        <cx:f>_xlchart.v5.3</cx:f>
      </cx:strDim>
    </cx:data>
  </cx:chartData>
  <cx:chart>
    <cx:plotArea>
      <cx:plotAreaRegion>
        <cx:series layoutId="regionMap" uniqueId="{B0942BB5-4743-4F9F-8F60-12D10772E569}">
          <cx:tx>
            <cx:txData>
              <cx:f>_xlchart.v5.2</cx:f>
              <cx:v>State Preparedness </cx:v>
            </cx:txData>
          </cx:tx>
          <cx:spPr>
            <a:solidFill>
              <a:schemeClr val="accent1">
                <a:lumMod val="60000"/>
                <a:lumOff val="40000"/>
              </a:schemeClr>
            </a:solidFill>
          </cx:spPr>
          <cx:dataId val="0"/>
          <cx:layoutPr>
            <cx:geography cultureLanguage="en-US" cultureRegion="IN" attribution="Powered by Bing">
              <cx:geoCache provider="{E9337A44-BEBE-4D9F-B70C-5C5E7DAFC167}">
                <cx:binary>1HzJcuTGsuWvlNWiVw0KMQduPz0zBYCck2SRrEkbWBZJAYEZEZi/vj1ZVXpkiveqZKLamlpQEpGB
dOCEux8/7sH/uh3/dZvfH8ybschL+6/b8ee3SdvW//rpJ3ub3BcHe1boW1PZ6rf27LYqfqp++03f
3v90Zw6DLuOfsIvoT7fJwbT349v//i+4W3xf7arbQ6ur8l13b6are9vlrf0P15699OZwV+gy0LY1
+rZFP7/d38fJIT9Mh7dv7stWt9PNVN///PbJx96++en0Zn/44jc52NZ2d7AWszNGGEVEUOxyRsnb
N3lVxt+ueugMC8GlcAUWjHgu//7N54cCVv+QQQ/mHO7uzL218EgP/36y9In9cGX39s1t1ZXt8cXF
8A5/frsu7zQ8tLaV//WCXx2NX58/PO1PT1/5f//XyS/g+U9+8wiV05f1Z5f+AMpKFwdAP39zaQ53
9zb5/ob+PjYEnXmYMM4lkpgI4rIn4AhxhgnHiHBJXYldgr5/9Vdw/ophz2P0xzucQLW6fFVQ+ckB
NlJ8MC8JknsmsAcuJJkknqREPgWJnwnpMsywKxjy2ClIP2bS8/A8XnsCjL96VcDs9VyZQ/F9//59
18HkjBxfuEsE8wRnHD9BxcNnknAXe4CMIBQ+9P2rv8W1P7fneUh+f5ATPPa/vio8lIZ09v2VvAAa
7IwLD944vGzkEcK8J2hIuOx6XGBGOZFcILj8Nb99ReNPrXkei2/LTpBQV68KiZtDofM354e77vs7
+ftwIHTmIoYRQi4jFNLLEzSEPKMu9ySmGMlTx/gxc57H4/HaE1BuIJG/opS/P4B7HGzSmhdkYsg7
o5AlOIf3zlwp5FMnEfwMucIDH4GrRyYGEe2xk/ygTc9D82TxCTb715VKtgdTHtpD9pLI0DOBXMy8
Y6LgkFNOeBggwwXnhAGH/qPL/JBBz8PyaOkJKNtfXpXDnB9iqFvKu+9b9u/HMMzPXI4k8xBx4edD
Bn9cuNAzyqUrOUQxLpiQJ9z4Rwx6HpP/WXkCyfnrKlu29wYgeTlAkAvhy2Uek4wJhKUHb/wRIBC+
qCsEw54HtSQGRvb9q7/m+D8353k4vq87AWP7usD4pbxLzOHlK0jEzgTAAURXYIowck9yinfmARKI
EiQlPdLkp6D8uFnPg3O6/gSkX15X9bg5FEX35n8divr/vNlC9i/0C1JkQs4YcGTGXCRcCXUkfeo+
7Jj9OedA3Dg+qVb+omHPY/XsTU4A22xfVdZZdinQtPb7nn6BpIPPOCQcBDBQ8BrMTpgzOoNi0yOu
91WOOcXpB+x5HpvfF57gsdy8KjxWBzMdyhfMOdg7Q55EHiQeIiRFJ3DwM0JdTF0qJHvGbX7AnOfh
+H3hCRyr11Va7g+lrrsXjGEYeDLUk4QTF/gw5t5TnuyRMwkqAKgykkDlSflJmf8D9jyPx+8LT/DY
v66qMjhAR+FbfjmyTPNmdejvc/0GiPOb4FAcym8XA/2CYgB2QeJ34R/KQOknoMI8TTwEtALP86As
BVQ5KAPfw+lX3vbV6KOFj03+/pnnQu7zGP67+5xA+u8+9vfEg6f9g8fdEfcMYQ+oE5R+oFqdVhmC
QFZ2IQ8I7GJEH5L245r8K2gP8P1nyP7dOzli/vvy01cRvKrgf62zTL+kwivOgNi6BF48hHhMTgiT
BBVLgDBPvWdK8j+35XlAvq87QeL6ddGiy65MD1/+k4v+tRYicc8kCB8UanFgPx50O55GEHZGEQc5
EZLxQ5cKAsxjJ/lzc54H4/u6EzAu1d91i38bDY4PiiUh0DYAt3c9IZ4+KD6DSkpiJBBkQBAlgML/
kw/6DcaT0Hd5yKBhfCj/2C29hG0KveGTVugffvHPdkt/MV35D7VLsTwjsP88D/GvpdLTTObRM8bg
KhTE3wWjx+j8JcOe35HP3OJkc/5y9Y9tTgzxEFor0mNHXf/YinyyOb0H+ZgIaLRITrBEJ174jO1f
386Pp/BnbvHij3+yef/Zvfq+bYGEvXhbH6TLh7Y+qDEceeiBUj1SyqQLSgCIyRjoBIZwcipd/rBV
z2/Sk+UnCL1/XZLMsnrBahLEMihdYKSCQpvSBQ3zRCyjZ8dusUvk8zr/n9jyPBoPi04wWP7yd4PE
/3svOWTH0Yrv+e65mPGXOQUiQKo51CNHUI5O8MhHhHeGoXcJfBxTevSgk2j2sMn/3KbnMXmy+ASb
96+L6gX3eaJfDhXIsFAGHpuPjDF0bKs8RUWcIcT+jdryp6Y8D8a3ZScwBK9O3n9Uvp/r2+oLJJa1
PbbE7MvBg0CeBF6KJcQo0L0894QAHYdeEObf1Jc/9PZ/Ke8erDwWnH/Bxudx+483O0Hzl9el03y8
t+0bdV9CS/PlsIOBJckg6wBALoIKQj51LSnOoIUjBAxmuB4S3ql29oM2PY/Vk8Un2HxUryoZbWAw
44VTESBz7JFhmF+C5M8ReToiC8NLjMP8LMidoAR5/Ajc47rihyx6HpdHS09Q2axeFSo35ig0vyBV
A0wEiP5Ao0Fz4EKIp5jA2DKMYggYjEVHxfK0D/MD5jwPyO8LT+C4uXpVcPxi7YvOWkKfhVHQ4Bio
QH/sih1nLWF4HCZn5HcJ9bF//Kkxz0PxbdkJEL9cvyogrg7pwbbAnL+HjL9PnKG4ZDCEDIWjJC7U
kfSEOB/TjAvjGUg8lJanrvFDFj2PyKOlJ6hcva425c098LL4RRuVSJxJ99gUI5RJfJwDf0qcvTOQ
EzmWGMZnvs2QP/aRH7LoeVQeLT1B5Wb5qnxld8hscrgb7u/rl/MWmITFgkOTQAIqQL4wSLaPy0wo
+R9y+ukY7A8a8zwkTxafgLJ7XU0dP0kObavtyx6pwIAKTCVTkDKFxDAsBj3HR6hIDKggSClQ4zxX
/P+oUc+j83T1CTz+zavymYs7DT7zcu4CvWJ2nLcEUDiMjP1hjh+GLmG+D7ofcGDpmOtPqPCF0cA8
/pM5z0Pyfd0JGBevi3VddncdHCc0ZvpPb+CvyWQQvyQ0ODkmGF68hEmXJ54CMhkc3sMgoUHf41uP
9HFe+TGTngfl8doTYC4/vyov2R/ukukfGL6EIoWBJxz7TVg+iMZPwZFn8GuPEwJRDubLT9uFP27W
8wCdrj8Baf//t9J/0tX8dgD06+b9ypKffOKvnnrFULIgOP0Fkez7udZHGQb8Bs4qSQSNQv5wXAlo
wWO/+VNrnkfk27Inhv/DZ1tPOgGPDrf+fig4gNMS4cNp4h+++vB4cMj5ZOm3d/RsEfP19a3v4MQx
jCJDuf77KeXjTZ683UeFxB9W3UO99PNbOKIEtE149H+mcgYQ5X5+y+EMDcg0MF4OZ7L514GcsjJt
8vNbaN4jEHE88Ljf50Vs1R0vgaO6FMYX4HQmJDcYTWO/H+O+rPIprsrfX9a3/39TdsVlpcvW/vwW
tB/Ic/XXDx4fUBwnrT2Q6mDazRMwmMhduH57uILD4vB59L8rtx6d0mntIh4bG+rfGqkrFTUo3o+1
XiZS25uiy8KONFOYpWPnk5zq83S4bqsyvzYp2pa4XiE64VVPzIFoPG8KHFlVxLQOu55LNbVRF8o4
20ST8VRRExLGlXddYB2/g2Dkd6NIFLvr4rYPuddQNdUZC8YmmVREvS9Qrkd3rqkXGrML3RbpbqC6
WUE4y1Xa83kzxvO88tJ4bxKDw5i6zkbMaVilkwwcj7vB8RRT0JUj9+Nh1EvZM7Ll8bhuZN5s46hd
yoLXgZ6bZhFlaaXkJMt93OJcRQOuLnTXGsVzYQKH0FklYq6uhnzowilxbkqnnPftUH2RNvYWEU31
opQi9qduNp+d84QvvZ6yPdMSKZbwKShJaXZ5knYXYh4y36Ul/oK8elmZQofYq0a/MnIMuByjwOK8
DFqmczXEaX+RSTcKetmcl7gXl8whv7pSs6CtBhK0PU52btRHfolxu2r7RrVjOd+lSF7xqBArOhZo
U01gv2w+94kdfyWFa5Tpy+ID6tbd2LFd0ZVVYBnrfJziYUP7SYlsoNtMu1/cth9CXXN9GQ3t55im
TVD0Tbft45EE41wFeIijNezzXMFYSrTIUZdc1MJGPsygFCrp4cvqQqYfo5jaUG7YWOe71OPxkptq
2qRV86Wm7t08x4VyG4L9YvTrjC5yMngHR3OAueaqRKoi+9REpT8P5X5ingwmPPyKnRZvM2x3oqrD
siRDkGB/xJopmRY3k3PeFzT1EfwRBGZmHk5o1fXU2YruE4obuxzyxPrmwhlzHOi48cfJZMtMN5sp
GT4lsxCrloa5EzkLmecrObij7zZDskhr/nngTrypkzz1Jet3cKSEvS8MuW7iyAbdgNr1mJXpRekZ
owC7UXlkyhd8rLpgtlIvnHoqVoV0g8z+2nLrKVZgss29sfdnsHH78MPMbF3X6exbzbyLhI+XbtpO
Rg29l4dxX6bbZhafbO9UYcbzeEcip1RtXOqrYsI+q52PotDDBz0XKpas3juxXvKmSPate9e5NPk4
W4aVRx29qXjTBQXNDlmLvS9atreN6GslijxVqG1Kvxo49y2rex9ZQa9sU7KroovekzRxdzJhbDeR
aQDAp3KXV3moY5FcJf18mfRlsuPTr3nlnZsh7j4PpVuf62xdT0lARDXdp61+39pqeqcJet/Oun4v
YunTeZwUwnhY1uXUr6T1LmlE7a6qW1fJLPkEwSy/IKLJL9AcCxVZotVkAMUx797p1q9Fot85NkYL
zy2chdXtlpKm3U45+5TFc7XNo7raog7tcDpNi8SNhF+7bHiXtylWkxOWXe7clpNT+Yz3edB1rVBu
lyaLubWzn5Z9uStts2FdnV3iLkovH/5L2nbwdV40i4ffJbjvz3Ee56rUXXkxJ1Wh5gbNW+7gcIAQ
cBg7igIq8EeJ2/e8ENTXMkd7txtiX3qRs67jufSHWN8J40X+kHXMlzO9zupo2rYmYX4Us+E8+1gl
JfOn2th3lVd/6WLaKETnVBWzGQPJ45DoYtw44LnvxlqwHaqv5tlOPqu6aZHmcRN49eD5usn5Rqe+
KXF1LhODzod2WrPCTDcQ5++IddamJfXCRoz6uMd0OdOq93GWE0WjCC2ivEbnDz9md0bnlUxIgAbu
O24/LvJc9KrPOFlIc254X2/MTOH2bq79sYN9TbOhUBSOxgdzja1C8Wwh4uPUbFqdFavsC9bZcpBy
vOj6kS5KUzlBkoVZEqSZReGQ5PWyT9uVFFguu4iVKkmcZEmaSCtbpe3GoLkKj4EMdnNoOGn9mbft
spF02vbubFUet92yLrJKtTwSl5XXgf/EnVzFLlKFrlx/SEd07aTTJtO59V3rLBrXq1bR1HghjrcQ
CJqwZiIN224oL0Tc+WNRfhl10vhkRpEqHNEpoZ32XQNfoXLT+6kcvfO+KSt4Vj2pZO4/y7b9YOgo
1qObTT6xZRQQPmiFBQQkXrKgp71deaIrFyX10lWSzaE7xe4nrie7SA69hDdVJCXxvckjyyZvxmXV
j9afm2tpOnwjI9P6xKA0zEltfD5V7rYiYu9GbuUXkpTLwnMWmU5g32edvsyTpvJJMqpuHMktkUGK
7Z6aOF5GwwTBvqh3mdN8xIbVG1GViCvrVErTiGxQg3dN05Qr2mOxpeNYbBDEurbp2v3Dj66m7T6K
cb5j3l2ReenOc1DQWh6t5YxG3+bDbxUdIj/uRPJlQE2oq8qum8IkgSgy4XepjtZ9NKqeWrrLcZGH
psipn499fu40xB+pcFaQgdky6nB5PUaFUU5qhrsYbp9avZyQLC4zotm7AtzAMem8g/1TLGmRgE8W
Tr7MmIX9jAbHL3MdeKnj7HIyxXtC8iUMvDmrgZPKTyB8hi2L8z0rSLqoONWqGo85dmTOJtJuGYxJ
OQLNscW+bxm8a9t84baJfJ3E/Vrg6C4tunGfp3qflCYPRI+ByqTNOW8HHpbFCNF9ljmkPk9JEA/9
qNPFgtf2oNFkNvFQkl2RjxDq4lS5Je12BBJkn3gfOuo5l9XkAh/o7DVz8LarwQBHl8Lnadnt2DRL
FXf5JrOzd2XliLbNYJdOgbcOwfn7SKfTNp6dWEVdk20nJ/5QZYxvksxu8BSb7VTPjnLkeFNnfXWT
v+uxyUMWY8jJPYcMNwSeGcwHXeXrllNFxW2m026ZpMwusnpwFcSGXydR9v7gul/knNwjU58DuI3v
eTEKYzfocqsXmVMs3alhCmMn82WRx6HGzqy6jq4zZwA6yyZ9nbJCXxvD/D4fiRo1HTf99JmlbNxK
OhTLRHsVxCp745XaUShiw0eciG2V5N6yzGJ3bRhfJzRmXxBuCtUwp1nLiXtBZOZOjVHUhshr2DvK
rkU9HPJ2ai7iCmMfcnKJ6UedUtXF3XjBI6PXifNxKkW2kE6yjkwJNCwfwplMa2uqPkyqDLzLmf0h
78uAe7UEg6NalWlUKiTdTLUyNUFdonvi4E7pvvqY1XyV9o71a5mvgPpmq7wdFpzO2YZre09GfiWT
efhkxW1RAXXu4jpX1h3dVRbZdu/YNAtI2/86zfwACcX6o3UbZc0YUha34B+DoxpXQMT3DIRm+2vt
DVLN3vixHVuz0tEIvG0alsNMlxYiuUq4XnvCVgGpdKpiMzp+XUwrOt2LrIEEcbxr4dWdilF8Bxy2
Dqq6X4qW3KRS+gXSUGtUXarKHn4wGU+Llgzvx5HRy9Er7jAb5DIXpbPzKjfaFfqmqsy80yhvQmqc
aTETUgSzU7VhxHW+KEz7bhpi41dT0ij4o1Jm0QwDpBUrUAi7tLuA3P6+73Wx1LN7afOebQZvUHak
ZC3GcQym+crVBJ8DbYn9JvV0YHvmBCzx+g2ZuLspXT3487SYKjseLP6cIDJvUV8FLHYioDGlCVsY
E7uKEi7Wbpa/qxN40rEFjmxyD69q2HkLarVCR+KHms6o1mvLJSQFzLJ+4+aEwa5u89CJa62MTLx9
Ye4L1owb0VVBBfltMyJzk88jVo0cysAY3uyN1h+q2IVd18yNMhU321Qku66ePTVmfb8gxET73Etv
ZJdEEKE9d4PLsPfG+35M2l3hMeyXDRnDHuVsY0kdYOuVC8QaEeTIYN/Trl8aKEpkVO/cUtzUswEu
Xuez7zUzhlJEvHezIWCjbfyBdIt2aG+qKGmVnGtnk0vr+F2rk4Da+KIc9bhwxhK8VDoxkC/Rb1vW
u2EsZutX0ndFZ64nXKh+juttUUZJkJdTHOTeNF+4yaCwHsY1ncg+K+N+j5y5ViMUOsvC2vmc5q6z
FtG9mPILJsl4E5sl/P2MeVXUqNx2bRYpQ+Ni5Wl6lR6Lgxj3+XWWZ7WfkKJRhDpV4IhkXhaVMwdG
40gRLykWHszIKseb7PWngvRemMu+9uPZJXsxZatotp+GwZj9bIpfq5SV4UxRsWCRPc8qPJ73lVUZ
hqezbum+N6mGLZYEboS6a1pJHlTlmAOhchas6RM/TRMJQUPMytQTbCQEMU0Mk911EkgSEOJ+n8C2
SqGeXrczhlia8nrJXRIDaaicRURGMECUqT/p3DsHmiaH9DaKk+mqi00W6lTHfmQRvGPsIGCAKds3
MVlH3ZiGGUy1X+HEW6dFdh1VPf2QQx4Io2rKtlEiA1pT/S5uYghTnNktCAtGpeAvC+w408YU0QRO
CNWkiYbaJyjt113HppumF++T3BThXKetGnjsBO2cDD44WLYt2XDoaZf5utOOj5qB7p1eczV1Jg5i
L28XMCw7LucWuFsxOOA5ps2WoB3EYdoOeJkIiBFOhzY96dplnnWVip16wfOxUV93iTuoaHbctcuz
xTDnN81cZrc1u/Ly8hKxbLgqUQNVrpki1XTUrGcu3GWnLQnmEnaJMU6YjdEh9QobaDFZNWheQh6P
WAgx6TzTpg9yJ8GqjortFLksLFCWK5The2bwp3aI85WZePkxxZlKged5U91vvKbxY1bbQOa2CEU3
7Kd+zBat1e+6Mh/DGKMbi1G2cYpiP/Hut6ZLW3DWbPYRbFJVJHpnnXQxl6hTLfR911pAFZhVtlF5
mSZ+vMRuNqoscjyVH/+qXQG7th+6D1XTN5ve22Inn1Vm5K2R9lrYGja/e1u3ThG6Rb+JendcQFhc
DymiQVPBjhkFSlZdxd93smoDDBRSDXU5q7bgt7zKgZ5IyAoRlLnLXs6qTFIclF5HNk5FtnPr96i3
yq7cnp7Hw12VFmbl4eEqcopMdd5HZNH7BgjvMo/lpUPHVpU4WRmC2FZPV40Y502bEhB2aP1+SLJy
kbfocyvZrJpoRr7TdXA7nPpRY4WCgd6LXrurKSWFmkrvHbZttxJ9EsQzWVnalb472NbPKldup0Jg
qJ91f81pZAKWlaFGjf6UUtiuY6zXMca5X5TTuIMD9OOurDCoBul77R45Oe4KqHSMz4aOrNJxyJTn
2VI1vbdKgWFv7IbloIZATV2HeY3LgNVFqrxJTv4k+KrEwwev78miLAplIAQ1M7ttW+T6WV5dF5bL
BUTaAso+n1BcL5GOb8U0HYapcUNoHW8dLqgq+OwGUXnZsAb0isQml7QyAcfGCTwtIRvySihUtghE
MNzvasdS5ZCrEadiT2RsVYXkEFJXO+sMKpe6aVjAp7GFYAb5teQcq8FALRKB1Kg6bkACQTwJy6om
1/BnJ0ufGg8vu74ulih2V1CPkluHOrXySq/0M4eTpUXI8enoOTtc2UyNQI2ZkXlYz824xV0LjGqa
LSztdppP7mK0eR6KIiYLbIvG74WDVk4EvKHxsnDyINg4sp8XLavXtHNBxcTjDOzKZIp18bFoL5dw
pFS5fcmue8fxZ+SCVBlPd1Z0zWpgcx/iYqpDnCfdMp+6REU6SS5TCWkZZEnVOLO4iDwKklAJIVe2
pdnqhrQqEqAbRpiBUKhoUhyimHdQ6Gd2MU/sorbNKsvYLnU6fFXholeMdOCiDIqwNom5IhXJFjnL
7tMy6zYYXtdVIsdLEO3qiwQknRtUhHEdT++7QlaLqI2TkA5VHGQgcAXU6dt10nkXeJBsxUBKUW2l
b2Qfum6U3PfC9Irjkl4nSTovRD0HE8vSEJxjvCw/jjmfrzEfr+fEb9tKXted+G0EJWMtEydsizlT
8FcELeh5bRa2OQLKU/Z43dQO1BhZugGe0vl5R/jaYamfe0523uQ2oFWOrmucpQtIiBYcJZ2UyaZx
bycyrLyOO36fpZ8ci3Ro0yJaQqCxVfZujpIlkJVqPYvc5y5PggLy52JO+oux7AblCpooB6KpMh7r
F31cSr+fQSFB4x3Ujks3K2+roZ/OCVC9WGQR6CTxEIoJz36umwVoafNaN9jPixzQ7bwoAAp3WSfj
ZizGTtGK81A47+mE3s1F4/hZO8bKqqTGK4MrrpImatcpw78mZQOCHUlXUPS+a4WDFRkoBNeJj36W
tDcNbPJudlplNBl9SYpr1lU7JCAYtGOWKQfFRJXMpWFM9JYVEDlH0qvKpEvI6y14VH/tFnpUfCo7
4Ba83mcz8w0GhpN3BegfrPWbpIl3vRTAtD5Qj3drN9KgxeAmdDkIyM48rOcWH0yaNYt8bhZTBqyY
jNYs57kB04RcNUPhhVJHB9giqxhoCQTedGnwgHwtaBxGcZQrVtoK9Bl6SQ1Ptt0o27WeveU4jHgV
1yR0je0WBvNwjEH7Ta10z3tXFL6r0WU3gKxkEl/SJFEmEZ+GGvIqCMphXRXRphXNezjaGAc9rqG+
HAgkLNwe0+rKzWzme675UA/nvWeLRcTFb10df6zmFGSEloFIvNY1FGx5jp3QVh6HnoPH/Y606WJE
v1ECFSHtRcArDAFiJtCByPpgAjUjaZJCFS69JXnHVkkMdaDmfVB2yWKShocOQ4lfFsyEpIRPdgTP
Ssh80fHYfTcgsp6cS0rYuJJForoq/Wx7PKqG8F+rojDLCBozyk0mB2rdBPlFk7tKp5b4BItPZoy/
RDJqF43jRqHTd1r1dfQ5ljWFasVFfmVJ42ee3pLCaZYkrm6ynucroAR3ed404UBYE3RanutZ3zVx
1UG5Fi0opnfZF07bdxnkU5doUN+wd9/G6CpyQVehmfw8VVqBUherEWLh1Ffioiqjg+mQ6qFpFMQW
tQGyNgUfg1LHDsUuQvkAVuUCii/Q20qzH00aCNpL1cQmAopTFgrU9B7UdGgVTRVIpaCP2Q/WNiio
aAShJseLWIt8ObisAmI0bCmcFVhlQ3tF6TaqRRECSYRyF+TUlqTZYmSgvuXl/MmNp1gJUM2Tpl8I
2GWQdw4DIVbxjifAn10IFDVWbuS962r5WzcMODRptQEKSn0nRzz0YHzWlBuoSKyrm8D1vP0QDz6m
bDFRPqjG5vtKC7J05vEepLt1ZlMDO4PdY9ZDLcS6IWhru9QDHXzewY8Umk6x/tC4bgLaQFGtYgdU
ryo3y1QfHNC1J8TyrajSS6dvCr/yaB0Ai/kC+O/tvNcTzcI4RaCbMqp4a+YgisT/JerMmhtnuS38
i6jSPNxKsjw7iTN1ckP1iAaQQAIk8eu/5ffinBtXp6s7cWxgr73Ws/EXut4Pg4Z3TrDSxlXLHTNj
jFoFwTFjQ4hboLEqbNqbas3zqZwJKxcSLxDjQYdvtqiim+DXO99cfTSDRZLh+bMV+yEIv2adiypJ
f1A24kQPhSn6Ra4lhPHBaCwg2sGw9Ndg3GMQDY5lvx6I9NIyRpJVjImDSxHgRBvC/L1Xwb/csSJP
6QFpGsSFkigxUbyLjL8fQ7og7mC6JKG4Dv5gD5bfbecjwhB2LbrW0MJyklSMiKHawu7UzvmLl8a1
58mx9javR99IomIc4Ht4qAM0GrY6sX1fTQJO5rrIQwdzvrBht5WCwiNphD3QKMWTmOMq5CVxsSpg
HQwF0vYK1RjpQcuKJcz2S+xDWGv86g4rQSODlGP64ggaOmqwPBdt0N92d74OJe26PwHsTrWMtDB6
qaLo8XTGZiyGp0HY+7wE/0Tc/cnF1qAD6up2UbRoY/0rznlBbJNiAaHDSUn0DanMztkcDkXgxtJO
tClkht+i06ruN/Kes8oz9I/Zhq8YIYbOvT9eu+licwRJjIAYiRDEllhgqMZcFANFChnm6J1josey
HZ8zN0Tl1KtXR21buLQ9+W304nd4i9ZmfRoCOKO21/hGAfmwSf6Wr+oaSbwETObHVsDe3LqElR5j
34hP7lmbH6yz/Uvq9a4aZz8+cL+7ynG1OzfDB+Sjqs2Mbx+S/BWtM3rcbfsdTdP7tOSfzfJ4lrJ9
S7Y2K5p2K9s4Pa9s8mHfqSJeo+cRY0PVMnSVivmJsxj2Fl7gSKNLUTN9R5gz76wWC4SFqaDoluu4
7jWHxLFS2d085XWa3QKSvyH2Pqz8Fo1rpbb5KHp4aC1hSxHl61zly/bek/ZlkuFNkflH4/u6ZNxe
2IxuOurHpRij8E6sLw/TCDfI5POueRgvCZsuFjPv18aT5zyCqMgmdY3TYiUzuY5kHm7xOnQ3ee42
7Ok42z77eBqqrhMojS3zC65z/5qk814r1b4kRw535Jxb5s4ts2zPs/6vzJrlGVv+N4YKYXAk0Z8h
8Z/okEcHsfGlwt11/GR0jN4mE4U/qRwawsiKiDT+auSfwe+aHZHSoVEOdyZupmOacnuavPgPgp3P
OZjDGhmx/OQLjrx8G4pWQCzKLoqrFkqhzDpKzsbkb1JCz+Hib4sztfOqjcWQYP7MTm5FU+9UUKQR
+neMfFe9CWEp2z47kJcelx6jq492dILunhaS1VbGwRU3h1YkadNSZ/Qatk22Q5jWVjQ2kDqw3Rp/
ma6TyY4mgz/O/1hfodNmUXK9dl0gdmpT0ZVPVFZzbP7idZBPABB0qUXsznDZllLqON5lo1wqOCOw
UuaQZ1VDFxAO25wfU8j8eX4stwA6jiN4T8OprQKR+6Wmst9zvGRlH5mjZvPfxKc1GYKfiw8/Wbsq
GOlx4fTq/Zs3WfkDeUp7HeMd0D/atTmt9COmED7ZuvP9Ah3PMnzn3OwmNW5FFghWDNqc4xl5XDf7
p2YMfxnXGLhaX9lK/AI6GOdhWo1LcNMOJmm4eL+SPncF2uahCNcGQcy1Jck7mZCIT2IbC54iS2ot
vXDC/iVquno5UjTNoXoMIu4lnIq2NapA/ozyNJ/EzJsz85MPHA4hcmbEVvmAC6OzZL9Bm1cDzuqi
MeyEK0b/5eE7cepftPZemVHxeJZXH9unj6+wkT5dLuqId1Xk5AxNMOw6v8uLJL3zkU41ib2H/97v
vDlDjZrhBUYIiMi2y+yr+ZnnCMoc7jGraS7xu+eLPUgE1GBf2rOSzbRrsjkr0ibqK7WQt8g06mDl
cp+8jJ1MoH6gKW+uDc3GY+vLS7Poplyg7I/gHYIXT6tD5+Lumy8NKsO/LYUBxpvIf80MmQ8t2RJc
aDb2aEjCrmh4nFzmvONlj1Rx5+EPk5T2rilS2m5eX2eYgxdHoi/fw0nSIVSqDHqPcoD6uaxWbEWM
xr8O416XuKbHrxYaILNT6hYmgy78MWrrxB/n3YJor+hz6d4CGn1HAAvOQABojYs8QpypfN5tcMQq
OfYnEbXkGi0nYiHqsb7OenDBWYcsOKe+26fDmB5oJ5sXAtekZ42ssdtQ53NflL7X0Xs0fec5Ukod
D7yM5+jDD4fl3Ck91m2XpzCFSHLyE2R54RbcaKvhNvMprvtu3naNftj2adKcRvghMlgOImrMN6dT
VGTJQotga1GZVxGVWbatVR4NOM1FbvYqHsDb0BWdjfkrWxLe2JZW3mP/wlFBqoHOD4EazFOuGr9u
tC+LydH0mKvQltJfutqHgVS2rbNH2bOg8vO5tOPD1OY83ntjf9WiL4NtMbcuH/XzkiJanlFjd6NP
XwfLk0OarhHCIigQHvyI6YhepF/LNOj0BffgF1pm5ALb43vqeQAnNCvz+QKORb2L+YfDTs3gUEvk
0LfB63/RHiZvHGOLivwYdXz6likd92MezujOmuVt4ABvTLhTk/c+ePFvR7MN3VP3EWx0QCxoXAlP
Pq4Gb9Z7lGPsx3Xsnwa2uRcNB7uIWCLPkduakrrA1qPL0zpzMTTBELNbF+XnoZP64JZO7alTLczT
YCsgu5a3haWXJln+EI8NB88g9fLXKD91sfQKpIvTrtWQb0W/DmAtKIqrhL6vuICXrFNUE7KNGbYm
4mreIPIe1pL2nL2hYMkXu6nK2ZW9ra5edP6HNJzXzLFkz5I1OropQCiyZbZSIiKfoKeeZjPEh6hF
2hmOQR3qbd5zNW0VQ9wJyz/dY/5E1HCjVTHSbUO3q7bSI1DVXa5eh9H6aCXRaDstvns2gBOYWZ0P
aqd4R4+96aNiVo4fiO89iyhnV0Un5OUyz6txI0/h3LN3koNWS0xczWYMXwJP3TYsxzpBoFcGHmyu
rRlN3Rq4PTKKz3PbqFOHU7Lw9JocE7S8DfSbyidyzlIaH3ND7uO2+JfV2GPkTeLY2mRGthP19eBH
IAn6+SNdU1rMCx+fco8XuEBz/JiGFxjENy+RHDHRBQyc+9l2yMVzao5SB+1uiCw87BkdAI0EgWJp
P7vEwR8HPoMMGeEO9nG9iHW7+0kHDcwAw5Ek2NuY+WWHQO4h3qez5NFhhA2Zm54ffYKu3eGfy4I9
ak0ix+TSJyIscjQb96T33lic2/0yfmcmvubpI0qOribWR9wZqW7IN8UhlJyXQY54lD9ifZ0ALWqa
H3bj9Em1j8ZrDIo5nrtarSPaRRWwfSxpX2q2mR0fEryuKqjjuV1LQtDJ9nh9Dm04ekXqd/zYpD7a
vgF2L+7guyy824VNr8pUwkdpBHK/lKHhTbzPdUjTC5ch1kukooMv+TnkG79lazwVRm39kyaq2qKo
O2J3heUkgEDEBriCDrajnnh8aHVjbzON3lsTvvatPLnBTf/6x+GfKfLphcuTEZu4NE3/h6+eqJSX
nJGoebuRZXDkO2nO/z00rn0dI1SWGZgCqjmIxh90seyECIfB3qVHiHP2Mgr3F/dwH7x2aL4aJT6t
aLOLG7fLCtP4go96+E6nif7QG7y/iPlH5hBdMtcmdZMCLUERS8pUNzPC3vwNJrTc5ZOTe+MgIuMJ
rXZr5HTL0Pw9Eb6c/Q7phByWp3bIfvUmkS88+ZZWt8XSrGgsG288mQZ2jgwyUAsjfbY2uyTBQo7K
U0/SwfSlHkgiO3fVlC20ClJsDzHVfYY4OOodPXZON1W+el1NNFZSCtAGXtxICodM7ja4e4+5svcU
VFvCFI4u5T0pzt9JOLqTC+Y3lazzXmo7g5P7zJBXlXzDCopgl12FhC4GYZl9ClSqKpRJKXNmnoOG
6jL9NSnlXummvZI785EnOESQ4IUFlPN8zrrkFk8jO5g8rpjH+6coS/qn//40DIF3CwRCgbi/IcZe
EKXZdBdqXgNsS8vNT/VpY4uocLaMheJm2afE6AvCMFc1U6YLtwTrLlhkWDVdj0RSWPcSnsMl23V5
37z/9zAkQAiatabrEl6N+0Fk476ARKoDX2lTGz+LCzBf+c7kffoS2MDfKYyoVv99GYrOXBLa/EFc
s/NBdXzbdYVB0DHwgqMeyjDphzJIplcfLETpC5zYuMBsrd2Yn+BaDq9t4974lI2vKUfnRuP1DYTr
sE98YfcALsWT1OM/n+4FCvRlXIyruQeYr8MzHkMRnhqaisNfh7z5NYl5f3Vt+G27cdkD0EHeEB80
jtJLGszNtaUo9GvaPoO4WorQhCX3BIIkL7ZPuZqeaIa3rzGDvRs3Pk+TSg5+UeEu2qbGDweZNDBd
JTLtT0MDyiPNJlqCJ9ouBnlywSM1la0dVB1hO5aU+/YEgpQ+EcMKf0N6YV+jlM6XJuuwAkeqL7br
p0LJ6deYwFyfeEL23Oi1DtNTmKKc5aSjuzBx4X3YlqP0pl+Ued+RcE0xOuTKfjONSODhgfBF1h2G
uAHJDem+0S0FZ8zKFZ4JCq/+ZIGYLmM2NUWLhhX+G6sVD3wcU/BKlPcRDr2Eo+FlR6JhBPkTyMme
RT7IxbVqiI8sHzaAnV1ShhruVSPm721jSHeB3pa9ItAAiU3PAnDUMeHhkbSyrYiOgdh20S/XzMF1
JmYrPvvS4dL53SClPpvFFn0GlLNBqw1HPkzn7qIWL6xQz9oiVXB1x63tzuj8zzOOx8usPVVKidPa
+hPcg/wTA278wsKtnN1mzu4lDUUZTOt4SzIz1m4xXa1pDA6R++vzFvi/wyFbj+GMogHO5EIS/dxu
SM37DNE/qEykVgjDdnkk/KcGgKynk9eRpmM9LGbbSeN9MppsR9zN+id8CJXNs3iIgBvNqy1EmmhY
TYvB8+66k83yoWJ6PIYIdWo/nL0a4YUpukb4pS9TdpwTEu9SGjTVFJOhkrj6pSARx6lixFHDq5VZ
Or4GGQPHOC6HdkUzFCxxf42+ssVO+0GxYW/Rml/0/z2wnAw7+BBhOUdfw9oHdzgBwwlH6lAIbfWN
qbOPfOHUBsGnNLcwhghg08SOC/7LHA27fqP9zs5JDUAsrUeVbzsYXfvEbuth4ENeNQmPj9Nj0XiU
dh8TW38AOTwOptXQL6lAvtzCxeOgOWjM60ngZFZ+dpFhf7TS5MW09PNuRtB0blQE6cI38Bn4WIha
jVC06+xnt8lsG6CnaK6g46M98sSwZFaUCXrKSjMyYrW1UYF8Jr0v4wL55UZUy6H9G88Ufsdmz+MD
wbCGPJqeGYbGZBtTeZuBGYwg5TQRizigBaBdbovLSlyryy9p1vLLNvo+chKXN3WOPhuSKpnqzm6/
WbOsJ1yUuZ4mbI3Tf1/+96c4WL/MnGW7//+r0bK/wzYDixLJcmrD6TmxXwzg09FFC9+F43SYiYXd
4JY6dCPCVzq3u4S1EiCVrbvFT1/iMa3p3A1PvNHQQkskXk0foOOPQeW18R6msYN+9PdJB6eCexcM
WkhozOld5h09YIwgKqnFLMGU/kgp8gAElxdBbXeK2+UmwMoVXoBcHRgYUgxOcKp1MHKb2CvVNLzx
IctwFk/82JnxF9AIBVTZl08EK1x6XVcFC2CPibZYyZQDT/I2AQGQBXtvjUFh5QE9roFPd8PMwiob
o/HeNb2820n9Sxn77Hyi6yReBQRimz6H8vcSPkYKZsgPnBkQ/3MLilZ+hP5D0MVti/dDroWGipnA
lpLk6qD1zrpjwcOCySuk1E/ZvHjPRHDvuUWgcdlmeMi0PY85JjMi1KYa1rAsnGl/4/rxvlAu/IGP
jdlHhrkrvN5aeOYEioyBTcD3UKk65qgyaGadqqZ5jHc9SI+XrF1Y7VFuKv1Qbp1QtPIm/5rplX8a
4QFBERpoWlgj2Q3LYBA4b2kS32yMI1ZLVyKo2y1gikGruemkNiKP4BWOjIYdYNCgu/dqfsPLZ0vQ
n9HZjDzDCQTSl7lPLxbii2dedxR0gMIiEkeAN7yqeL2m6KvLWXr64rQdPiQiOzukbRkFiHec9jy4
jkEArdSwZ4u0HqfISs/I+P/AZol3OgeHznwcsIb54kYG7epAwHZVlIOi569ZKsmuy/LjmjX8hTeB
/w4g7xS0yNryhad4kb+s2tzbyMTvTkRRBS3T7/JZf7RU/HSKhiX03XlLrK6mPtzu8DP0rhn+etas
lc16dlj9CBDK5ta7Dzu5hUF5gfdsDmD0ccCvCYoCfdZr/kv1S/uSq9+tBb9iUKZqpcjLtH03sycB
nSfqkOY3PYGsTicEwHTJSJkHuf2EdRZXiDDVrqPm5/ZMFDDGBbj1gqT4iHeRF2Ocfa8JoliYr2Wa
Mn5L8uAHWJqyo6+qXcbdHJqk5DNg9m2hF2l9gAT4+ZGn2+epR1NCJuwsApJpFWpkpUxmUE+tKixx
t2WWDtk1+Zah14K9kPB7FSPPcWZ47fuSXJXPe9SmVhc92PEqTgR96dBAFJHzIc6G1tZENPI5AgMh
fOKjcOGdVQZrbYD6OGxr3GA8Zn6bFpe8xPC4j3CgR6DbU1K2w/AT3cwBFuxQRGDCvERtN4bcYPWM
eQK1KmrRZ3MVkr65p65lOwxddXvkB8JE7hO2NfL3CNbc0lIPCNrS7+JM+WXj8ysj6wRvDelbtoEn
6CTJQeTmTZFnfYouKk1+gQo7eDEoGTNN94bl2d4GX1Hvp7XnsvhjC6Orzkdg8UgmnhYUILahAKmp
0cclg+wdQb4Kt+gKKv4fT1L32rSxOwSRWvZ2sN2hw/mKIojvEMwGDj9pynBDg7Uxp4/4UI9b2yzd
FYhzf22yuLtG44AXQuEENYT9bUiQnoKQvjJ0nyUOj7HMCMbEVrZ9qS1gdxdG7X6SWM3/fZltW7hn
0GMlhgiQPuDVLoB+WtgTWX432b6fePQUVZ6ULWZN7lOaifN/X6Rwoy6pNYUbPfgScYxhrg03Zhfd
5nhFVsTUIDNA1sNgjiqfQl2jVsA/FT7a7aABox4u4AiDbT7Dli6CzmTnVZL1ah8PTcxcwcT6hqYA
VhTo1H1gAsQ27ohxE/8+x6l55fIDFXorXbekexSp/s1HUH5sWStK9Ozykujon0RW8yqQ8NLBvi6E
ZXcQqjMBtxBGC4qQUOq16bztmizDvYvz4RJa+XMUoNBgX+kG8EPAEPCua7EtAeyUJL40cUeLvAdQ
mwv5u+uMOrfdjq6h24U+BLJ5QFHjkv9NdQfXgE15BY4FEEx433BP69ngPd/5a372FoQ3cu145Qv4
X8GqXgmxaGqntp5l8s/PJvhw4mcTZmk5T8NaR6k8aEwrQh0MwRE86Mi7FP0zWPstmWFni85Vke8v
J5wBDm1QLg6kwYjeGr4+jrRveL+lWnRyySlopVRiojF321c0/mQt/sNMWv0maWN3bTbmBahglFVi
0rttwEpNcX/OzK5zU34KFWy9IGfeTiqJoC9WEHsYndgNuAe5nBaP1Rs1GXC3vkoHqS5jA4wmnNZ+
73J/BGQ085Ol8k7C7Gw3g6kIjqI0iNChjYp5FXXkk4bZAwmekSPDgS6aHmmqL0T2o0PTV24eDjC8
WGipRzhN4BHQUPwMgRZ9knAZ0L5+g6UfPzwPSWRm1n02iex5wmW4exJhdUebjd5zvj6vWWJKsmTw
p+Imfo6joEIPL+599psMaf6ahWwoWLKs5/++FI5j5KEHxpi0UlXtoxmE2pCvU1I71FeMQ7ABdH74
Nlk0YBND/NgkzVW1U/7WL4k5+QgjUZPXK3Eg3xuJaR0uEgICm7AqQd4FYowMz+tuGib6R1uoRtW1
8YW55de2plmJWZKTP4b+fYFLJbl+nuacvdMZpVlnJSiF8GR7q3dmSoMqdt18UdakN6DctgS5kD1r
2IxFqGSd6mF+zSzWL2cE0xYQ1QwZXc0wWYO4ctIV4YicdN/hSfFI/ugDDDiofJ5QRNwvWP4MNtZ2
MHGL2KQ1Rx6hoeEpnpPZzoh996pNp1uLUz2N2uVVApQppAU/1vsYcnkgkvCSYjCfTh2CFVxXEHK/
kg8/0cglwkxKHF1m4/HDYtLnROgZBkzm6silv9cZcxgBTc/+LpbrdJsXY25g1X6IlG/7pUVLAMcs
7lIBodOkVx777yOL2+PIgF138JQmhQQyhNtlnOe/tBlNimwJuyNoRYdQDSy5BieES0eKYdnw+T9p
UAYimMshQyPsLQJEUBMeBHf81Vl0OW2q3jSS+gjHxr5RaLPnqAWY7833mEwnVGyQNmH3qgMPjT74
0lGP/XFcsONpN4kqtQMAI4YUb8xCW/cmw4ioSuKaU7qnmXni46j3cxveW4UeA6roV6w0wo6cDXU4
869AC6jYFK5ebglmwLpDsPX/hN9N19SObqelwGgw7fVZsQjHxyOucx1GSdl7yERaD9S7e3HQAkDm
72CwwBCCxgWWOh5Ip+hbxs1+3khUU8H/epm3gdPUh14oxDgQKkW3PmKKvm2BBFtbBAOGPCMwTYhM
D9TYuWowU1tipNngJQ92dOOuavsguKzfmU9WHAWkKWZj7U4T+TREMi+wxr0iUbbIWcLrfljeQ7yw
T3zzu2OT+d+S5q70Eo0Mru0qw7ofdMjiOsfb1HboPdBXICABWPwEqpNUpid4yx3Gl2K/woBO9D6T
EPPOc3NEfqdLMMSucuFiLpD1VWDt+E0XvKX4TM6LU4Id0FO0iRnLIQkYhuHmwmDi67rkmhca0wo1
JgAwXSfHPT73ZD4B7/gJIEpAmrUTcprkZyu84aotNi8k0gHiMitZTrtfGQ7qTmx+yaeIFCsg02ob
grzcMGnzwRsfoYIKve/VX986/5GDzlBq3TDpA0beflDzPAbGvZtN/Bt5iyUIc3cPGBYIfZw/d0bA
2O+A3mVmqPo0znaYma292cMcQp+9kN5LjroFQjwgeHnOYPF1A8kOpofLanuxz9L1niAQKnzrv6MY
I6qMMGlmjYd3U5OSr/DQ7Wq8Cn3/dgjEesEkONCCxB3YsmASl1skfy6XFcUQce27TRakWQ86iPpS
svgjNtPF81GCvYnfNTwqbEUbFInFPvUIe06mWNUhxlPEBsgEtPjXqn1V2Y7j0Bi6vFzfo0iMe75w
5CEPFxcTRie058ElJZnDfAP2OWtJfKCSljFt0TQJdQqIzA6DTtwFU71NaSn2aJ6S7by00p3XeWAA
1IaLS2JSw0H+4Cm7c2b7n4n9Z3QTfA5xCl6qD4vEXx8uAiHFHPZyF+abrRFP4Sen/S1pAX+lXrie
EtDtGIb+DriYvmISgZLwEnYNAL8WZECaOHQdhjaGCOYdmrSXEFEQuuy1K/jYyAPDIHg9CNOCBzay
bEPtSnTAmqb9lUrxmJR8y0GJHMYQomLwYE4OGtxV3CJSzNBPgXjcB/p1Wjr7nLdpDkdjeQ5C7d/4
1j93KhggvnPxBklZC+W3h9h0aRFHDTBcMU/HSIpr51rxBzbUz6Fb3xfVweka7HKJOHB4kYQoVykm
0TRGLnGbc4HaMxTwvWEpZzAW44R4+zljdLeF8+smM/gHG/xaxARl30W0ihAiBtq7Uo6P8rLhB1sj
URmkp8t86cOnyJe/ujbIEXUhPfLSCeYAZjLe+jaFHwlGvCH9WOcNtzd8CoW5JdavrRD5Fbg0h6Ps
exaujg+uFqNRyzPlejfawcdI+8u0jOkZwiIqBWolmGhQaUHm3romzu4KQGMY9eD4mXxSjzYQU6Vf
wK9SHM3QYWIDi90uA7tEIZCtmQlZCSVxqKXzVOe9K6K2+fzveSVNyKqh8QA6s3k+YGisL1cXHIBD
J3vaou0bsgEcLcGQepEvMa1wC0Fb5kyz08IklE68vq86v0xecA80yLdeYl5knH8kj3F1iWF+cP3e
H/UYp9UukUW0Kn2kkTkP0vf3eTD5h8VDNbN5VMeReWZr213/e8CIOq1Wk86vwXlU/oRKQfneTAR7
f6D6ZdwCUmFeR+COJszSLP7WHPMJtzY4G123LMMK8ENy67Pht2fldvZS8drllmPWRpzSCOthha+5
sz1+St+OYGDXobA6C64i5z3YrPaCeRX/KcFCum5h/urRs8EkwUngl0/hzAk6ZicyrcGLhcoLeI7n
nWZgqYDHp5jerFbuOyTqJCgR6GF0ZbFIMIERlnR1SGmieK76ZUiqeFNw9jNRGl+4Gh/xllVzL/cy
Wd4TFxGklAiFYqTGVwy91zOD0lfylaytuI9AxN+b/IJIb9yNuVA4U7PxCnt9l3ZNUOKaghEjCdiu
mHB85O0cTVw0VfMA+jH2s7PqAeXGChST0++4ocPA7UA73et8PayBxXkAbpLq2zoM5mvsR5wZQ//c
rNtY+ySfP/AXcTTgbg0+/JigbnYrXHz40KY5kClCQvWIQGyP4U+fj9HLnCJGmlXn78Z2a2rSNJD3
Ew0QAwB7UD2pA5Bbh0ArCBPV7SK/2S6S8u6gtuxZdOF6FikGjdbu0TzgOokaB+IFcseHCm7MIYym
v1LNMO8eGFyzPWxhTFUfrD5AzvyPuvPYjhvLtu0XoQZw4F/jNcIhyKD3ZAdDoiR44MCbr38TWfmq
KJQieIu928lbqZvCCZh9zN5rzY1jpBj3Dq1ZL4Lyxrek4enscDcheATh58FhNrhZapQcuu7ZGNL4
wpHud6WsgkvMcbhULYWdwzjLGtUi3JKDD0l6jWi8M+lNfMK3JbI+9C+htq91c5PNxv+//jGO5Nhy
quFnRVOpOxKb7EdipzxHU1ti3Wt1L0uaTejk5PQp/K+N/GYqEPfKBHeQU8Db8LMgO8Tp9KCoJcUF
v5g2Ugh8SZl7646aTh0JZdpY2vY9brv3nvTnqleG+jYeMv4BcQInZP+g2u+Tng23Q2GsEzM1zqVk
c2NbKWZFWRs7t6kcT2v8wMOo47lRFj8VuvIjD6ioqYkZrBTsq4nfJpukmMKL0srFtkubh7FQtIMr
UeUmvj+96h2sAjMpWWuq/s4QRDHqV/R/W9ONgh/CqjlpqrHGRBpzvQGRN2J366pgBV2BsPnmx5N/
n/oIzOPGoypqnFE5e20rPvEico0nP6nMbce+YmCZwioayvuIyTPLtaupVqaDjpfeHRJzjZ9Qv1KN
n65hyvvQjZ9hXXPBDukPgAU9vdJC+T2D2hEHzxX8hBkaY62mKIk30AryBxxuFt9iuXUzR94qpbwY
Db85gGpY6/bEYuRm3XqMm4RCRayuppxsFRNvt1Gz2N5PSX7Av2JszUnpdvWk2Vs/zmyvyeepFpUQ
bjK2mn7TyvtArLWg+e7qjcksomH40+MNxj/5Q7T5i2M91ahZd0ohv5d5P21yw2JJZR3rq2AVa7I+
D4jAfeYfzDZ0f9a5/UilofCQgETIP1z1EE3GTVC2IChS9zqPCxx9qvXajGq+txM7xH+hdCul661D
ayHgistrS2yywNXJWtrN1sRbv4sqPVyrJupxqmHxmT2NuAQdjXJN1gK7CVBqVP230mpxFqQKXqfs
WzyJ5oK85JXp+MVFjgmuxme8GXv3PlaSDa4k8rBddKv7wxbJvL8PBE+c6jjxGPIExsDD/2ixcZfy
gnqhgw4lRfvvj2hvDAoddQNnJS90jA5daJ5hyLhPDFgWuCQy3yARngXXyVBiv66idiMSo9upQXlr
SFVsY/ZX3G7yqqYKFWK/eAjJBZ8NdceRNii3yAPHS7gvs2sF1Z4RFc5eIGwcrWkdZWV95djIoNm7
NnscuPt+epLaXs47/MYJr32FUqMYjdjTS8ddy848hLE/sU0J8HgruAWoUzarMjSf60h59zl+Hxp7
6+jivGtU0gyyI/PXtiAuqN6kgR+eB7WNcidH0BrEojgbYVr0NhtioyaGHFXpPdccU9adVGcabwFg
VMNdEVtk0Y3qCkNvfsEPOvMR2fS+BjSFsmhHnnw1Fn3xFMTuZqzETd5TSpl6e1VkFN9AMej6ahoz
/Kecc6Ul35xKiVCwh5EXDfm5G+hYK8oWbQsuChL+j39htv5mgP2Gsnov5FhFQdj8k2z1r3/9v97P
Ym7sV//VJurff/z7v/677c4M7/pXB6n5X/6DJHaEFXb3s27T5sj/838GEtNUDRmqCxz0OEsMeWVR
/Rt2PeO5/v3X/gkToy2lodsmokuQcOZfsPB/wsQAV8Mqc3T6yNl8C6oOSvlvmBidLg3o4jRbUKEs
g/iDAPb/YWLaP1yD1CB6Hkfj71rWfwMT0/4DJuaYqCp0Hc0/ah1+4oyo/QgT012qiVrhd3sj0Z+k
pT6JqB3OXAxHuKDAirQhxg1NKzbZXeMa9RolzTmIDHNV+8qDGmfZmqQyFTrSWkN38N3cXGW9elZU
wxs2xnzbjpCKEvFakmndZ1SC3WHckAEXq8Qar8vBZg1ppssY5cAm0NIbRc3Uc6rb6sqtI7HzMeRv
Gs0E8oHGb+Xng3oWtO+xX11ks6wviLp+HVTOjo3ZqtI2iTT50WZI6GrzES16Ky078rIIYaduXWIW
u2XuQBMcGqtYV98tOAeiil6Jdkxjdh+to7pCgkSCeaidZp1aZPyyBjKJStCvlNhWPOqgq7xNLgYj
fmO+e5k0vB1pbXerfowx66ujxsJRbbHgG9tWyd+NafaBOX6/n2znO1PTRYLea51l4XRwzRgJTyd3
vUAmafb6tZVidNfCs1GtbzKOIiPSa+G7TLLmY9wUnElEo60tGzcB+4qCLI3qi2QjAvnYJfoPjiQN
RwcyzaV4a2JXm2dqzoso7FgAOfniKK1cnMp473qnQuSllo9tWq05gZDgdMONU7o/NOoWidmzTFhj
wH88XNU5WzAN2JVRony19Fcm3Wc3Vl9jQxtXWWlGa79nd5sdetvC9lihya9vNd++o3i1s76p9bQ1
dKl741AcygL2QaN2kdezkWsLUhXdlB3qxLj1h67zuuo+HDnE9m3zPKH20430Z5nM4taQpOhUZesh
L98DMiU4k/pVU0ERUcfqhY6Nh7rF1oHnhjQ5tUY0VaUb/pBRaYNtYGfX+dpzZ7P7mpwt8IF4o5ZM
xmo0UOBp1NuuUq/J6+2aZgDTZpL5adQmZT6VwWaKuvcyHq4dCrG7KBvhISFBnvpARZTCRhk9Jmbl
NI/2pMsvtLQpVlL37ZXABR2St7FN484f4vfK9xVPj8VVy//18SUfYsImqlrbi6m/kuu50qoc0IOL
kAW3RLCSyqMekijyw+pXTrJ1E5k+chHAdcNwleeUiwMMxRRlx66+Jcu6Iulgu82LWyPWDZLmwqbY
xypdUWkbcaIU27gqbwPd7VYSC5LdiVschWQchP6gW9lTqB7EqF5Iw8+wpuCwdMf4pnZelA4tfZXv
dS16iaKkR2Ukml1rkO2IyuJW6+J2A1KWHWYh12k8bnoj3+R9yafmy2+g6i59lyINNojH0g6uioRP
g9ILRimr9OJKn8j71DaWHogaaH+7dc6qRJV6VTjBWdk554k/PJKWisbkR2/439NJXhdV+jMs9PvW
7O6DLO6o/k0710G52+fogVu12yd0QwPShKSyzNm0dxOyjXukDD0lSna7tREPq3RwINANt3GuAZzx
o3ORuOdsHIKNo5jkAaZ4l3GqyrLkdUyKaIPKB6FQb132v8rGx1Y+9WCNDOwInMX3nSP2ll9XdwV4
gilV9zhV+Dt+Oewn46fVRXCrIoz0pnGlVN0FBqGUokRVbBDLz8JB/Gxu/Eou61c6Qn0oL/sql98n
6GXgLFxIOXZh7ELN9fTswAlsWEVO/tjO3gi1aIMtbAvdg88HvSN6jI34zoIVtu2U8pLDxUWa+OOq
5bwtxqe+Mb5NyWudmNejXqXrtI/rbcqOVJvu5qibmNtXZcP+lpP2hOebXaOvh29K2d2RG1e3Y1Ti
WhvgHbbOuRF3G63NqK9Se1gVkijUBzRrzeifFXl0bwTglGAj5jAFzju1e8LOB/yGnIKNXVIUWrKr
xAZI069+CrApCw0HppxuKNk4AXL8MtOqrexQbBT2pIOpTBz+F/jHmXFh9VW7sWz/B0Q5zhQh6ujA
eAhs1iilbuW5kVeeIl0SXJGB2i18Q3rwLdTaK7fTQ5LT9lVLusQjR7GSvZWeWXF95VqEYIfHdB2b
4M0Er2nkwLt2rfiNbB8VZZ5HCOhhJwr5EEtlZ5f+bTo5TEpueWdFmtipYfliTP0mqIqffd8lnmN1
V4ikvtlBiGUsjyA9UC/NsTBt1bZ8cMe+PJOWcl20ya0Zhr86LJEbJzzvR9xTiBKpchs4sVRlwgxq
CnlIynQ1NGg/20TFpIaLb8QRBPdLf7ZHG5pIiN9sO3bqqpkmyF9AiBB9ilVUkgq2DR9XDTnvpALu
WcAMki2shS61PSdrdth9d3bUr3wtf0qrNNk0ZSZXutO/GxgKTURZlsl8kovGIDmBHdDsU7y3tmrs
FFurrqUw9as0P0uLyWQPa9eXqeY8Sde8UTu85aNjd0gJcft3Q9yesyM6dG5SfjfUygRLsekT19mh
w7a2mZv74ODIVkunAQDF5j62ermVypSdBw3cn8aiXDlYqVfGpAXlbB2vBCU4X+M8V+hyuNRwAVB9
vVN6JVqroX+tOxOVl+5cwwwhdmWmTDcxPnPZxQ+lMb7r1K5A07iYwof8CgG2BZXGzHZhiOhzQJkQ
/NI6hZcTJyvOAwP1KFyselru5Ggo+9bq4+3Y36IPTN8DKjmr0hRsyZP2HBwXxTfD79gmIL0qqzq9
+Ot/cdKKzhom1HzivGzH07Pi59VOLRqNxApbs7wpgQKk/bqlmLC3YeaxVZqm88RJITRIageDwRfg
xv2VOwbRRVXl6UEaqrvG9zScFW148AsU6mWHyruMR+gm0LxGgI4sHunTYGc+MJEUzUudXZn+VTvW
0ZmG/3TrlEKAD8umddOPr3xr0xUOZ/uxUcaHqJahp4mq22O+qze9RM1Svkx2G13aDSVc18mi8+Rm
sIS80VxIWNl8otRVeUvuudrniZ/f50aL86EcJOunsyYr0T6UpkQ+TWV5oydpeB/6+q42oDBGjRPc
VS1GPJ3qNWq6w1//wCuj77sMgm3c2JS/zELfCKaXqhwP5B/tA7NSWNW3Vc5hya3HdlM+911ReSO0
nfDJKgIE+D3pnFbWD/ztYT2al32sbzIH7kQvqvMcTtY+ndgjjsNEXRN4ozkiy3ImGHQDki0MvA+o
c00vy/KfpmFGcxE6mEULAuGL0DleOV7du7+6hpsE04gwpqx2BbGyM8rwmzr9bCHXedJQ3kAryJWj
z3SafgDyUefGGejJtUVWO4zS5kzHRxBa1kOkxQ85mwly5Wy/7dxL0kqslJbpMbetmuSWeq7W9vea
CiopiaT34nJsIQ/Z7YXS4p8sAKgZ1i+rJU2WibWqBRlqCeuthJ+qA0sD8RlvMXj9Gke2WgrOAqGG
VNrLpN0KbYT71x7C3LnBGhwheIEfUiBX7ZGON8K9LRVW3gyrjxshtyma6Amfu5fjRFkL+I27FvVC
YLADH/TqUutcCo8gyZB9Ukznv9cQW3Yuxca8DeAapb84tLDbN9SdoU37tFVvfaTWbTVckB7zVGsA
pKv1j1QunvRaXPpj3O5NrTrTu2SXUTG/CPWEBAAy4xS7FdXDYBYV1yvKRzqMlsm56PsrXfrdIUvU
fSeifdJqD3XkUtOxkbrCpcLj5OwM0/gBkBILmLFXkZujYHXXPXTVrQUZwbazi6ZmZYuvaDRxRuGK
o4ZM7jsh2ZvGNyODVW746teUc8qOBbIpn4OhfiuZoVbiEPnItI2KT0pFlZOi8idVEVJvTJ4CwZF9
yt9KaV/Cqd5pefpmmPOpYKgo94AFQim0n2r93VLabq3nymOpkl7twoNBFwVSHckTs+1DpbHPaqTF
mpHpz7mvwdOxb1Tpop22wZHO6NJCuS9VTFt2ZpMVhc6bVlLdZvpNryNeGPz0znHIGzfDWcReJDdI
+tbZ5E1mdNGpVrxG7T1s2YlzNI6gVMf4vdzuYazrZysR75ZPWQSlyxS5MycNhTaFWh2xkb9JstE9
a0u5TbI6uxhluCnsHOBQP61kA8IppjwsZdvhrbIeqeFYm5T67TrRNWM1BGa8YRP0UJT9hITQl4Ds
3nNKeoFKaXlqzbWCyrUMqXBY/cTBLsqZuGoUVtPNNDt0dOuhM9L7oVFeBy2yV9VA+rsLszMk82ey
4IPVDJu9DKWUdkp+TAlG97HqgWlVD2gXs001AT42XXEVo4oaR/FSBI8WsVGPj4VAyDc/aWuKbsDI
kmU130Ot+GkYvMMkEd6QsUEMu5e4NioSM0GwMbMk2sayuFQcW2xxKe3VnGIHtW82coUi0k1diQ4z
n7kyi5lRNVshB11cuGn9ahUIvKM0oa6N+JAjbhbuSqGCIynT71CrKX0Z3zGTX3RmfK6F7Y4zcz6D
CXYak0FX7MaICglGHafFdAiD6r0O5kOBPr10yc1o8max5PkrfJM6zAPlIrD1A3HIBlmr3m08Iauu
C7bUrtAvOmyMixeTPVA31XBsdUgMRY9A3S4uDdU/QxASUBzTDG/iwyh8CyGLxpYDIcaDFrKPMkEb
bZrLKYuuE0l5XrYmT5Lzfxp3BEviXBjU7y5HxbyP09RCFSKZ0dRiz8RYHwTGdLW21mVLBphT29mU
83jtyazRH6B8sOV1lToHZCawBqzyTBnmTSxeZ5KE8Kgc/1pLIrHNk5VFoRMzTAufu/W/QxBNNwHy
s1U7Ip8Kyalq4qVLRzjnIZypQHzDH8E8ifggClfsTtudNuaBZ5dsKk37wDkL/lIZP2YhQOP+KRsA
5vhYlLEcINfzu9ekHtD2lxdm0P4UlbiNqhHqjGxv9EjXr1rc/H1TmbgWOTDlaeyFAVUZXA/MVvUD
CxT7qXKl+KyBQgLhJAtzFXIfcQ+5jCpWwxkm3SkC747r5D+a0H3skEBnarepHXzZVtjJzSUeOSPG
AyYDu96Uwv9uyXkyRvxIanQ6g1u7GsJ22LJy/KSUeea6RbCdcpg8llHgc4kbZtsaFu0YvAyh+jrB
g99g8PjGxxFO02wSQ4+uOpk6Y3U3vYokLM5+FrZ7OQhICb27UQArgou4yEbTWWttjr1dUO7TJ3Uv
dUQ0RRBcR5N/Dfr6B8mZgI+Os1bhai+hEm+znvsZ8hSREQdJq3xryY8Ba+53GOo4MmThE2Z49rbh
2K+7UD+LG06GvotKS1ZKu9JHMr52D+ZlvJ6s5NINpLMtk19ppx2GvOKr0RETwRya64PizWzKZJ1z
BtgIIW7TGISF2Tbsxmeuced/71CsbhMjWXUVbl18ULTMJCP5vzzt+l60eVONdz+DqPhXf7q/8qfa
ye4Nv/XG+Nd//3eq1f6HoSJ7NA3NNhzVmLuY/t24gY4Oqj734QJI83uuVbf/odoOc7VDQtXRzblP
yt+5Vov2NqpBq3tb2FT3XVf8N7lWerB96NqgCIYwTFvXSCh/TLB2MtK0ihPtvg7V3BNhKA8qycK1
ayYGPdT+lXz+U2+II0PMQ39oCEExOYoLwx72YpYtYYFLMKAE2eb01Y/dwCJD3DpjGLVa0iOvyZtb
vc1MUn4pDtvWH2gkeuoGjg3BJ/DxBhQtjeLAivt9SS7xKplQmXtjwrkS1PfUvZweZP69lJzoszF/
L/9+EeL3Qdhx4JNqUgYJC4yERoSRjl0n3TQ+uYtjA5DQ/3gXsqKLhGrp475vchcBfZdHD1FoJcE/
I/p9+D80PfkvXvOi74crZvNyOtjbxgxZfadpHJ9DkG/0Pz71Emjq9KfnoxI9H38+mW10/Jh2t1Wd
p8F5ncYm9Sa1qt+6ahrcVa71frVutMYO16dHPPLaVcocH0d0gdI5qMI42ledFl8L7I0jwNZ5XD01
7ers9DBH3os63/CH8KgttqF9kFtIg+RcEYSZ0SIfE8Xb6esfe3CLCLfdUpWxO1rbVpPGpeUqtnPX
IL/COA5ZcPAUe7IgUY2lpOXYqTd17IYW8S4dFaHQPGCXsmSdF2w/qGqS9462pweYf/kfQkWdB/7w
xBxymWrT6vBY8PrGYMNDMNMr1U18c1NRBWWDY9RmOtyfHk6bv+A/jbeIf2ln5B/r0dy2QdCVZGIc
8ppUn7rRTZXXlk1njNkCSB17KxvIZKI6MxwqcERGK/dTj/TYHS8mhzRAj5eavbntHWGu9ar4FXbj
WUmKagMm9PL0IMfe22KCKAjWHkeIuR3H2n7BdmgjW0OOfPrqx25hMT2kThxZtY6iAgp+9FMt6uKi
rhHPUPVD22Y0sLdOD3TkddH16PfPo1B6U1LuNrcKxeyVP1hPwmzI2ltutp5c/GVt0GLJsGADiax/
TJpuc3rkPz9Aemb/PnBFclpKUeLTAuM8bSutigOMoy4KuK8NsJgqxBDgA2GPtrXUgNNtkiQZVmIw
9P4XB5hf3ofIolmJkhe1VLy8GG3rBlDnpNxDFQNPfvoO/jwZUdb9fQCIja3aDyYBZPsGwnU0BMhB
woQSXVziG+6HcA8/VP9kuGNvZP7zD/cDStBIW1gpXoEuNtv1FWqHLaq2ovNO38+f1wjhLqYG3Sh8
p5cKapumFc0eekWucpzQ4CjLqOk/W7uPDbOI/7LocOYNmePBOp0ekmoMr0vZVDd1XITXX7uTRfT3
yeBAAjBdTyD7QxVXhsnB7R0WiwQr5vDFF7KYBUInkAkmRcfDcDWeKdmkXrsBLtYv7UGEswx9PxpV
nhAIJrtE+aLGg/FqTfSn+NIzmrvdf/yc2s4ubEe1LK9D/vswJNC/WFk5q0UaAuXTYxz5ZJ1FjLeR
no/pGOPaqTtyKukIHGtVqyNHxNMDHPmWnEWMJ/hMSneYX0FZ6e6uDPE+4YKSbXOeUB0uv/is5uE/
hB7GOb3G54DIF03PpXCn8qqmVQywcTP90paQIunvQ4AO7c24DQg+Q0MaZuJckrdVTbX9QI6BlgPU
BV37lr033ODTD+/Y21nEuz3yyFTVtJEA8Jq80BwhmcLRV/RPlskjE6SziPQxiAM163n9ZtZJ7JZt
q/R0nBFdtykCO9KuErOz6YqlNdrwevqe5uD4z+0NnR9/f4zpEEBRmHrf44gZ0oOGSlD9XosJJ5wy
VYV1m8QiDZh6qLVegNuS4mU0XN28PT38sUe6mBJG32JHmiiARGCkbEIk8evesuXm9NWP7QbsxZRg
ds0QlaKkFK1yM5DhfOxiToBV1wuosATPEmNCtjcmJzevBo7n+aXgNB6/OIkwzU9i7s+bH/7+4hFX
uqWNQ2x7hh71mGWpuwEgz+8UdLdkU/32k73+kWdpLyaPEv8ejYNs1zPTXsWqTtchutaQiKu/9nna
i8mjjsoRngL63QZTNUg8uxHiqZS6Me7pQSapuyDBD95lNsHxOP0Gj8xXczfyjxMJBkfYlaKyPAtU
IEZc24XrNiVB+ROFZC8/eUPHRpmf6IfpaqKrTdlabHnDIE22VpPBIJYg4kIywJ/cyLGXs5g7LHJ0
eVwOk1e3QeOJCA50Siev3enHdOzqi4kDhV+oDEx7HiBAfPiNFm98SEjbr119MUdwNkA8FPGxCupH
iM205zwwqi8+mMUMoFkyR6ERTF5kK9Nt3+VC33SYST/bdB55NHPi7eO7DeO2kXo1Tp7iw9lTVL3c
scs1vvZorEVs6yhuZZNw9cYXxtrIwGjBFvY/+S6PzV/WIqSdXEwAuXivYP43mPX2Or7xLAteDDe5
p52NpyTWzoaxLDL77PTLPrIGIeL87XnFqlLhOK552TJ+VRVqr3SZGjFQSCSOEz5Ht0k/GepI2Fnz
n38IuxwjwzRpKIpBTP/k0JZ0O6NJ8PM1yPQ+eYTHXv/85x/G0Du8pnHi955OgN+5DaVi4HrJJ/vm
+TX/YfW0FlHd5Ex+EBx6TzMQMBKAb0qSXPTSiKkS+S91gQEU0+MnH9uxV7OIcq3JUh+hGNZUsJH4
WrCABLip8OhnG7+gqC6H9JMbO/bYFiHPoukniabTvbCIUXEjpavXdjgAZz/9lR179YuoN/2gThT6
VmxR5MnzxrKMVZcV6cHNk/yT1erILZiLwCcdidqjRcRXtUFf3/takAQXki43P0/fwnydP7z7WQj9
8ctKtKgrA4D828DKNzYamPXsDhvdcl0MxaZT6SQ3or5MfWhep0c8dkeL2cDEzWA4DrKcEp/sSq9b
NDvQSD+5+pFtirkIfB1Qs/Bjp9vKXHkF9oZsv3bpKxKfN5K2G1+7hUXIJ9C8FKW2/r4FQ8B6Njvr
s1s49oDmP/8Y7BhAWifU0C31iLQBgEOT/PoDWgR7otJAIa25ejmBMzbleBNI66p1EsqHFnj8rz2h
RZCHhulALFfJVBjiZ6HnDhRPWvd97eKLsE6GLAVWwMWhINMYywhhpfbQeE9f/cj8ZC6CemjI62Cu
5aeLam+4FQoF4My1gX5OGs+1DUT/SwMZi9CGrCOw46jtlny819fqFb1Hbswh/h7q+t6Ksk9yoseW
X2MR4vVUNbIIac0NNmSHnP7CSdy9kpZrK1H2uKG2YWfcZuCKSt/44q0tYlz1zUofQ6XB6Diyn6BR
C1bhVT1E3yDw3Nvu8LUdo7GI9rJ2h5hNO5wTC/iPFUe0cKyE/cldHJnejUWY23pMS2jFxXFsKNYu
AOe3ggFOXyNYTZ98bEdi3VjEOs2NaSZjQ4aeKGHWK4SWSbqehhDa4tc+skW4o2d0MxrBdJ6ZjPLO
pV/nTmYO7wLG00qtXPMSJ3TmnR7s2N0sol6LfFEVQ9Z6tPlOz11I7nh0Ycedvvqx17EI+xa2PUQB
s/VgiL3V8CeGGlpQ7iifPKpj118Gfj1CdBiVxotC5YpZ91X3g9tEZrenf/6RlUlfhLsbRZmt5TY+
TbZAq3D2NHRFeNeBbHcTqJ2nRzlyE/oi2POkViqk+a0Hf+yyrGBEZKK7Bl/y/LXrLyIbEUAva/bs
Wzw9gPf8+2jUnoWZHU5f/thkpS8ieube0R5LgYLuT6qnDxREwRJBm9Xomh4UceTZfjWr9priEs1J
sDFwu37y7I69ofmZflh4uwA/S8KVvZTt4tU4pvkm62lBqiCh3iGib89O3+SxcRZB30JHVVMfUBYV
8uskSyAdC+5VCqhIpfvra4MsAt938ON0OF68vpMS6Op0nWW06aAvBI2qo6+txPoi4N2c5s1SyRrP
0eKfYIDwdGA4uzl9B8c+5UW8i0Y0VYMX1Qu6/orGGtf4hQ+onu++dvlFuCNMAzYTJq1H77hiJYpi
64P9Tkvnaz9fLOLdwN3XRzrXd5T+JslhldNtSRPGJyvHkY9ILAK96H0/oOFBw9Kn3Ha43fG/AR2j
oR2pdlrnnH5Ic1j/4XggFuEOJlDadPxR2C3SbzZDXdYVj76Nk5n+DXC+PtmjHHnVYr7JD5Gn0Neb
lYNnlSDVmvxpK/QaalG4PX0XR9YlsQhsQ/Yjrdw0ZYsIeV/14mCYn7yFYz98EcpyxNaBVLX1dK05
k3WBAXNu+9h+Mh0e++GLIEaAjtKv5YeL4l6VFErdn197IovApa1xJTGNKlutcL4Jn06srr3/2qUX
YduWXTKMvdV4I1TcBwRBwotbvd6cvvqxD3IRtQ7CtFhN3cbT/OskNDyERgdHSM9W1VuBAeBLo2iL
2A0ECGAMHcqW+fh20vAcqta3sp7w4KolXsH0ax+mtghivvqSfnfsCcyJrr/UtGbvnN1/MjtrRx7W
X3/+IaycurMbw+yU7bBzvOEsfDFgo4Wr4A0Y1XjdbfNtoWzS2+rRLzafZd6ORMRSjRfiuMJkMTYQ
1YLLRo3ezIDmy4Xifz/9ao5df/7zD/fUUy0bx9yvAZTLPZwFa+Mr8R1gyvGTd39sgEVIVy3NL5SU
AZzUvHFk/h1xwqVjuV9bFmYx5sffj3x8VKEc1NsKhf8gku9AcS5r2/zk8kdmDG0R2FpPgz590BpY
ubpxZRUmintjsD6JviOLjraIbQAjyK3NVtniWIE827bfbTq0ubgftEivv/gCFiE+uK2BJ40JxBYq
dnHk5mOzMZ0KWqksi/qz3d6R97xU48k+M7AKE3uBIb8pfffcm8ULSMhPtvvHLr8I7U7X1crSeVS5
EVElmZdkJWU7TsOb5pO3cWyIxeJchZ1NNWDgRCHCi2qy3+Kov4Sn93g60o58SupiUQbAotKSkz4+
Y6lfVjEki8hwIu/0xY/99vnPP4Qx/dTRA+OV8CJaOmFFPHMsZ5v20ydqs2O/ff7zD5ev4N2PAbYu
TwgTcFalv7k0GPnaB6ouQngMtZjEU1PPVNJDmOrnMEGuyy77JISPBJm6CGFB2ROFtVJ5Se9j87fO
01h9KPj569Ivp+3p539skEUkF2afu53BIKUb6Wv6jEF8CrCxZD+UPNmdHuOvOe0Pu0d1EcmtFHUy
962D8l54WY3E1Zx7MxmZ+UOnZxCWLHhPQYhHfO5kiXB7E6ny3lCa0sN98Nkh5c+fmrYU0/WKzoxr
tLyuUFzXjXmnGPZD7epPp+/y2OUXgd70eh1Kq6g9X4HQLMzLQcozlcbzpy//5zUcqNPvX3LnO4kV
p0bl9Q0d+cQA3dyvAQtU7Uo40WVtVp/MJn8OGW3msnwMGbBHuOmHpPbcUNLmb7yi7+GXdsnaUjLX
K5VIkYJUHt1HzXZV2VZ8WQIkBxcqSBCeflDH3sMi5Gk8P+RJYfKgxuZGYZKlpd2zIpOH05c/9ngW
QT8g94QC7lfMKLjYslFt1qgx9c3pqx/78YuYD0QIcVQXlZca2nMfx3e4Hba0gP/kGz324xfRHg6l
TCqaHnjQYg2g3knh0tWTknLyye+fP5L/jHTNXUS6EQaB0zo09p0G5TbKxENaypshn7la7fZLj2gp
jEsj4LmiYYja7y5LJ7gs2mHf4Cr82uUXYQzs0s/Kbqy8SrdhIc6cEUc0t1rQR5+sSUfe8VIWJ+wO
Z2PEB9rS44mWStohKGW6Qtn+xVtYRHA2+Eoz1CG3YAQVzCxx7YfqdVi5P772iOYb+7CoNpXRtobL
G2BCBf4rDklIBz9ffO0bWmrh3D5I25hO2V6eRE9oqu/KSt5DlL2W5Wd1iSOfqbMIYor+lcqeu/JU
aoFmknJsLy8GJ7voK+eLn+kikkm7Nr7V04y8tpxnK7Dw1eZempQvX3sHi0j2oasmgYxZUnlWK7ek
b29gzhAbyFFfG2ERyrQVx0xeuKWXuMMj4LPbSiS3reI+nr78kaloKWZTVQ6HuamWnuOkuHXDmJYO
ylBk96cv/9dB5w8z0VKnFscuhqZ45OeX8nGys5vKKWkMW3/XS6XfqgVOZlvQuLrUzVWc2O2KjA2t
h3GFnv4Bx+5vuV7HpuVnGERB58P812rjquv/H2fn1hwnrkXhX0QVQuL2CvTV19hJ7ORFFSc2AoQQ
IHH79Wf1PM1w0u6qfptyZZpupL21Ja29PhASrvvwVYTD6ipq/Klpd7m/COCpQ9o2+j2Kh+rCSn3u
269CnM2NG+PWvN3NGmy9HSFt24Pfw9pLlzjnHnD6+79yyFxZC2t/rne+n7t5Vk0h2Aw2Dsfuwis6
E+LhKsTRTu2yEcSaXckB/kTH9RSYPm1Jee92rt5+Pg6n1/G3SbYK8jCcpgiWvXpHq+6bX8xwggnQ
XUuxr7/wM849YRXnRkJtCQI6DraWRb0PyzQfyeJVv6p5UpeUGOeesYr0qeiCbpzwqhoBJogJAJGv
vCcY8l4lv8F+7r9jLb1mhOWZ1Tv07en93Lv9FhBQcWG1OzOT1qK1gQ501mDTYaB9IIsanu/Rg6ov
3c6f+/hVHFNkWR8OXXoHU5y234YWRoMnx6zg0i7yzERdS9RwO1o1Cm42cGsH9qbHkWbXRd8AifkF
euqVdeVanBZWNYgEpsM0Yua5yPsvwiwvcdTvPo+Dcy9pFc0AT8CjQubtLlTxT9WMJBGMXbrKPPfh
q0hu6zmMHAvTYIN96k8nIN7BVvVw5fRZhbA2RpQh9Zsdd/0UJ7qgmMkg2Fz3XlbR280AM2m42+yi
xpgkV/6hUhdFbafw+UvyCVZh2xYT5JqR18DvdS6cb3m4kLZOSjhE06fAtbSDXxkPXLgXhdH82Ic8
1Ic29gINQw3rAyDfehWpUhbzcd6hm4WO2Qhfxe7XFAVw7FY478ZCWRkF/NfI8+6YT2gD28GfDcAV
UIRx8xpTLxh+uqaqiueYN77ZBz4cVzOALtx5O04xAWvOpz1s/0PGwNJigVO+uXlQ2T9ShQIneRVc
ru4DHBGAnFeU4Qx6t1HjZtQd7Ct1h03kUwxa+QwJMId7D1F0tnscwy75foyHWkFrDzPNw6h4GR+a
kMb8yU6TIDduewK2JszSSF03nGsRXj0xeN9a2uwc3H0nJ9q2HwHY9PlcOZOF1wo8KCxnlIdS7yQc
z4ZJPcQkP/KwuK5g9Fd5DK7T0yQ9fHcfjKs+lsewiXdLFGfXfftVReLDU2Emdal3aGKcEu7EsB2f
yj/o+L+wiJx7Pae//6tg6NwcmFfcQ+JopSxBee7BWHB+BmX39bofsEphJfp8wa9zEU2w5oQSGf7G
aHor9g019XWpxl8lMhEUrlUw896FuOY5wKGUYPfXsafPf8BpIP+SDvxVIuvqfBgGPSDXTF2ZQshb
3qDkXTbt1HmHmRbtrSXuhcOoc4OxymutKgz6bGK8LPQmJ3AuB8gbrvKgR134MecesMptLrxU4KcL
P+7OtH6exbPfHDyIhX/gfORim/+Zh6yFd0QBn+VQzNkgr/1pI8CTfddWTH9CBz/pQmCc5s9fhmWt
ujN1O3JHGAwLkx/QUh99p28vpIwzpQNbxbS2Yze0c9hgp9wEX5Wu7Wu1OM2fGtZ7P2bg5T+umlpr
ed3gg145WNyuyjZeInCHihC3hwC23bbVQoEZBKBlhi/iOP36/IHnXtoq2Eet4BcGZOoOfIaftrHj
DqzeK1f8tdZOhyPs8gEgxPGF6dLYErC0ndG9rhRiqyAfXbSc+wVOvOC8KY9gFFQ3purd79e9mFWQ
A9KaV7xpkMXh1H8UCmwhbHLnC2F97rWvwjoEWmepe5SiFZfyYFVU4j7dXJIgnputq5j2qLRxcVrg
ojo6MqnvUcT9BHnguzWgaF/1ftbiOtKRyU7YHO+cWdF3gQaD9wWUY3Mh4M68oLWqzveoKkUJ3Igf
hINzqGDSmrp8HP0LOo8zsjdCVxGNll/OAxmpHRRbpnos1DxHKQ+Vp7Oxb5yvOZwi4UsGQ8nAYD05
RsHczUfh+H5z3RxYC++6kKJ2hFc+js9b2CY6NWCICWBZWm6vG6JVbAcuXbAZQdLiFHCZ2wru3zgk
mVpz6Tr03CCd/v6vSmFxbYeGY0/tKMyTUYaM5QgDU3AM4guT7My6QVchHvRL3SkPD+jz4rU31V4s
9gUNGr+ve0GrGJemnk1sF7WDz02fTjn9WIx/6bufezmrEM/bhQB9AHj2ANtY6VVHz+svVGhn4puu
4rt2HDcf4cOyAy315Bs6AorifQlEfufk3rer3s1aTGeE7HKCtjpgGyKK1v5hhAVGpy6E95mBXWvp
xhAWWgpjuyvmZrnNXTJli4nLr0BweRdm/7lHrAK8L5lqGIBhO9Rr9+Gw3PDA2wl76W7hzPCuBXQ5
fAFZ0DV4P6XD9pSLYi+1vvIUYa2fG6ugiOB8X+9Y08OElS3wwCzZsBehVddZFUEH+d/oZfGEFnfl
1iiSwdRs42jPifcM0POVM2gVvOCo5zmPC7whJsbbCPwD+F8O3uPn8/Pc8K5iN4bB3zASrP4lFWgq
BgvCXw6gqjMYtEunCT8+f8y5YV5FMWyBOGATOZJ04Dg6mVQcjWnluHGTff6Ac7/j/2K56NsBPKOd
J+2TbEhmjfsELNbm84//Ryj0l6p4LayDCYiJ3A4/wJc9bN/jPVHDY8vqjSuatG2mbeMzcMT4h9uc
bKEvncec+VlrnZ0qo8ipoKXc9Asle1qZHGwaRz8rAQfIz3/auUesAhwUR2Jdr5e7wnK9he2r3OmT
SbEp/Oi6wVlL6/Ti1C6vldwNi/zdtPLGc6D2nfly4fD/3E84/f1fC6id4WBkZ3xxFP2RSNGZrn8W
od89LDJuhusWUbKKcxgAcQ7fF7mDw/ObLwFUFeJZl/OFSupMhKzldWxwcZWOFlM0Sje8hC01FV9D
ay4pGU6j+bf5u4rzwuuVEvw0BLQE+9Dq9jgL81qOFAS5ygnAT6nZhRkVnHnWKtgbOJ1OAHHIHarb
u7JwC8BLO7TsEfg/wc7m0mby3BtbhXwcLOHs9yj5yWjInBUW2lf4snptf7gqMtZCuwgEJY3yGb9D
BCDTVJQ99NrrYL9L9HWjvva5m4MCNw1jC9QhbNSbYwny0L3naf9Sx8YJGfS3cV873AWMelMQWEwr
dDnU6CdtXR9GH/DKRKMK8YetmHTTZ7h/dytgNniEvqoS9tovxEf3m5a5TuuQOU9hDghGl8xQBp74
h3C0fdWNR8btqEfRptYvp9+0Zuxm0KU5zoUY0LFnxyReYgFPW7cu2PJVELQqfem4WOYH4UIQe19q
4DMyWjuiv6MNBX2GeoB7XChMz+SFtRDQXwJwRtHmvsk5rtEAD4hvR9BO9yNzy5fr5sgq9cA1lg7L
AHKDKf3vPXczzL8vlTNfOQVXSQeb2bl2grHa0aWH07fHDu0Cdkt7afN0Ji2sFYFwuKlBVAEvvSiU
9NA/NHcG7BtoMTJwmZ3lGKKHOzr0sVNeqZZYqwRJG/sBA8YaZ9JOsGEVqL15W2+DAJfqBi1SF9aE
M0nIXSUhgaM9QuFnv2t1XsAR00EC8uajVmobjP2lS9tzM2yVg4ibF7bqbLULpC2eoVlnD5HIp19T
SZwLh7B/f4S7VgG6PA5zT7fVBhCQKshmOZnoo2cg3e6LEY2LFzLR398X+PT/XUOhlcjtEMgczba4
HdlafyJQuaFhoKiXyEuj4eIF1pkzA3etDMwFzm04eCE7t/7g0Stk0huz0A8NmMLU6UNFog00QPcG
xIjPg/TvF0/uWiHoTBqwKaWqHWiMe0EESClAY4EUvLQmmUi98YDlmEBb//xx50ZslRNCyqtokWGc
wSgnNAfYrPvbJoohRQjyQboXJvi5p6xSg4/PDgq4tmRTY/Xt1BQMxuWNepSosLPPf8jfV1h37bAH
z7C2KGZcoYWhD1BXQfK0cNxLG6dzn74qSYYCB6bUErELZhptu2Iu0lLmH9d99VX4u4EmUoaSw5m/
OLqcJqwJLrz4c997FfMnX84e3Ts8WwD+XBgqctLuPv/WZ8Z0LRUEdbIpenipZvCRv+mE2cftY1de
tRqCEvjfCIeO0g0xZXimy7E9oj+x3E6F85TLcnvdtz8tMv8qw7kfwhmVOjG4zrDUjZTuE+q4/kY6
4v3zJ5xLHWsDPfjMdtyHLc5Oqe7dK9pX9Cfew1LhSzfRLXeCh2kQQ4IunvdaX5qnZzJjtArnPAhz
ByjaYifhJb8dGj4dSYvs2FPQIHARE12XpdYyQmeecIVUdwX8LOlNR9kdH/jtSMeNDzonhCi3mHdw
77fX+UHCF/e/wzWVbmt72sSgTyln3KpT5wocFaPluuwRreIbaGjTSqZiXIQHt/ngb2e//fH5PDgT
gmvbvFlMU17nKOxAf0cnPXz+00X6T59/+JnVIlrF94AOiQW0H57VOvzOxzB1hteo/1njrIIq72mY
7QkNe2GtOPNL1qrCBe5V/WA0aIdwq8mMmO0HB+Dvku7uTEJZiwpjyL1ZWIFOHbEGjClDgBUD1fPD
DnxxrvwJq7C3geIqbGmMnvMlmaovQGpd+OQzmkh3bXnHggWKbTRa7Mjs0BNzp6zprzCYIBKBfqI7
itmHqteBYTcMbZfJjb+MpmvaTYjGXPMLRJCO7QwK9O6quwZ37Yc3OS2BO4w5bdc6kx+qQdXFtgyl
dtLP59656XD6+79SqCoKE0REhJmNF8c/RpWapy28wtGl/vkD/l7wu2uVYWcquwxc241t4DFZ8eGx
4PV9xbt33x23tr3UwnkmaYbef38ISkYfRM8az9GlQI3l3oHArZLeOvuahReE6eceslrkdTiwnoNM
vRnsWCVOTe69pQAzmbzEpL+wap57xiobMGHhzmLRDFB6y1ap5bHPh9cw8N9xmPL2+ZicGfS13LCp
IgB/KTebwRN1EjkOHG0mIKyu+/TVsg8WSeUyh8IMBg26SQOU370Mqfn++aefSTBrizyGozaALVqz
MW6vkiLg0KSZE+kyYpfaoM69ntPI/Csmim4kDe6mzYbD9eCbLjo4egXuEl6ouU7v4f9Pxty10nDx
xdgaO8BOuMMEtT082F3/ziuivdJsD5L3iwAm+PO3de6nrMIb7d90oZHfb4qY1FvfVQo8q4t+hWdi
e22HR0ePLrIy/aYFVwfI6XtGIbWO+/bDEvSrlfOfz3/FueesYtuOLQzkwrnfcCKfiiB/rENxI3X7
wPr5+dQQdCH9n3vOKrz9ygYObTEyIyEPHa6QcQ31JEenSkLFs7m4JA46NyqrEHdAkG+5pPCZQi9T
FqOfL0WSv+S5diZC1hq8Ba0nvBi6fhNq762Q7AusLj4anV+oGs98+bUKT9SibhrN7MaPRZg4HoN2
f+HN5vOhPpP91iI8SSpoLhtszxpurdjMnZ3hy2rrot7OgSfBJey0d8nQ/UzhtbbA4wPljAD3jXba
blM0/g186u9wZviKVX8bNfwjGqKDni41PJx73GnA/pVXtOChMQEeZ4ruOLfmNqbujZrfff9nBJle
WoloH0Fad92bXIV+VSLRRMDXbCI9dYkpByxYXTskkfEe+5pfuNI+N9lWNX0M7wdT+363GSo7bGsR
gfLlhPI2n8l4XVSuZXtzTYNg6TBCBGcDAA7r3wsrb+tcPIzB8Eba5pJb3pnw91fhv4iaLQ1OvjZx
LNukcvQRzMUSXUP5Q2jkh2qHCxv6c5N8Ff8KIFwTRlxvimoQiWZgcpaLVkkXDEBiTu6FWDoTqWv1
HmdMdqQM8BjTilTmFcG9SGkvVI7/3EP9ZR1b6/YsmRduuxwnKdAYhxVuP2e6rfJmTGEgDGwlusgr
Z3rx2XRAe/N9XLB2C4PULiGtvzX+5F43P9YaP07xKAsV+Ua05iOggL4FpX7OW3KnYRkYtNd1+YPp
9d/wxRUGLgrmON4yQLjjwfndSPX181g9UxKs/fMq4hFe0TbctoGtU9aOAM2NPt/zvrY3w5Lb71CQ
e7uq5mL7+RPPzY1VdiAS2scFrnbbhU/ST3tCTHMTEKmiC4nh3ANWiUH3kcXeRcfbSEQbQPYS6V5Z
YLJVOQBru9bMHj568LzdUpgsBv7vuteySgFAohRchC1ey8kCLMrRqlS39jqbRJet4h52PGgqmRuW
Tege8FV1qzr96AbhhYg888rX0j7Xh3CM1jXL4NexnXzvganiy+fv5Z/7/78E+//p+uCiJTqqGIzS
o3dPjv6fLojs0XIePzX98ErH8ofV3X3QLfNuEoPdt8pUTxXMkza2Br9ympsmIRIIWEnZFxoHXlLG
1SU/xTMZda0KVJq0pbRNiKsWVb7KVuKecCELFMukPTIYjDx//h7OPWeVAwqn0iwaebCttdPv0eY7
q3fPopNnn9fLKO4MKqFLhxH/iKr+9s5X9UIwM1BiVS83ZpvvkVr38db77m68IGUbb0eSIgHmfEN2
VTak/Ma7ifbIrRv2W6duUkMNeWFanVni6SpV+JIOE4B1csPzVzcCBlXcDLjh+vyFet4/osC//cxV
pkC3KeiWGLJNNwU6ntNAOKi7sqq3fjAnowEzFd2v7Qn/KjovDlnSWiBS8FtVDGpn2i0t5lcjQXqu
t5rkZQUT2pb3ZN/LE1OT0hF6VJxslKYCFzcfuxGNNAUlNwCKWX5XR2XnhIcJZhctxJD+qOU3ho6q
5mtDVDclgwcwEkyaXJix0rJ2W50OxAANvp0XTcI8m9thBI2OxQ12V7xoHMBNo/JIK2pSiCD0Nz9k
YSJB6v7RNQv7ALMBbe3h0jogrdqg5kmJ/f2SxGoizREebOKox8C9m1Vs0H87FxN2unVcO/1O+ZwV
P8eIaOeoVMlym4RNB5p5UAS7UTG5s67oHrx+xhVqVaDhYIlEBfhFTWHT24RzDUJ0BXR1OY351ncW
lhSsOEgRL69qUDm4uT7AR6kE5HvKOKd1GpRulETWTWXANtSLiwPcvYZdpHpvC+1tVmn/j+7mW4E2
qJSE0x0d263foK+CD+OuxnF5pc12AF46NeGhyWOk1TuIWR/6anqbnN89Kf8AKvFGnTe0mt1501Rv
bM++0hK+Jx6atosg9Y2tbk6a+tRAzVFGxgUCDvZ0dcKDZj/FaFOegEy+J8awNKK8uRdeDqp3VFKJ
09oYtoU46lhcTCMXLc55iSIVZ5SdmUGiD3udzUsb35tZusmIRTCxDW5vm4b9prN36NX0XJY2SLrR
P9advOUzS8OS3g9Cbt05uvPAw+2G/Fsphnca+BKO2jpDQ2GFdt0RPbuOePHm/Ks1/aO/YHDaliYR
7tA2Soq3ZvF/EeW8sJi99Ut8J8MibebxxrpTJhzv20gDWEPXM6jBwt2ErXiN4KeDjums8sy9LKow
7evhtzOWfQL82IYVbcbtMyDxKCe3uYYtFMDwCWqzvVv036uYPAPRmzF9wsY3+oku8LmNpzvfeyFB
uAX6YTOV/q3yQtwzMWB3R3kXu/IpX8qfczndyjDa+HoAlKPNHLC48/pAg3jrEHIvBdDIfdzf93An
En2X5cI9NG65h9/FprDRfiTTDmYmN7lQSVuSmzY3D+gjyrOmaDZW5AfQBNOiKn5gYiaL5A95Pr9w
t88Ak0sX8qNawscQbXNOECaQ26Uzln81pQKKOIX/LuP4HijyxI0G5IYH1jR7s2CiVHoDmeej7Z2t
DfR9PgMRrdUGmJ3NCK4F6eMy66x8yItub+V7GPz26AlsXu5UEaF3B0Vk5R893qdBx168QmDDC/h5
fdBx8exF3sHV4Mvk2GWBobDzWFdmaGS89ai7rUDwSdoCYxp1o7ztR18k1oveZlJuo6F5pBYNiXqg
b3DSxhlc9OZpfb+c0BvTcMyJup3jYtuBZ5DUrhpPsfYVNKpHNS57AJWfa+Q/XD6hRxGtq6juvTjf
MDd8xOIEy5jRBwGb+nobWJfvQwGcZhyglUP3NdgFcsGksNmArXU2BUOR5Ab2c9Zh7MdScfUMblqs
E2WmhW+s9dRXW+I6KoHSJnw04DM9l9MUR0k4KvusSDFnYJli+KtOpqZAD/nM//hz16UKbiRBin9r
m+ehnp1HRixslYu2gcS0dAi6Y2q3R/O8iKpwVzAqXlgN+kjq+XEDxoGQYZsEPl7O93gE8DNBzwJs
xouShQh/rrkB5djYr2wY1Pc6zmGBSxiSUbbAbQ1xL3S96WGInIFFBrvMyFHh81jM8yOHey7dzByS
o6PfBPJXhHvz1yjEQVzTdfQeBHQH6ahhKR8lqqqhnXK17SfbOZuaxKhw/IVUu9rxzS/qQDAezqz4
AadfL8caljevjRL2ZAzAUjEs6paPRZTOda0OwsMnZt4kXXWgsrV+VnOYoB6Cch7iW11zUr0Hjt/b
J1LW7HnKY0hVPOlImhjt6F/9JKZfnHvqu0ZqOGB5cF54WQOvN+IlQBaPRfJ9lnogWdvr+A59b69V
HTs3JgQOb2P61kecDU5sM9lH6DGFXoseGWn8LTdWddtSmnhrQNP7XnhR+WPhonG2ATpL+ZepEyJD
GsJX6fvmYEJSPHeL7/7Oc9hVALkkJno71HH7kdc9dTdgMtkf6Bub3ou67DI+5lW2SEUPnROw+6qY
vD/UG5jGsNJmnxN3Bl9c858VRE4wmTPd/QC25m/uohB4XJSMd33luY81C9onOHyo57lu2z2zcYeQ
ZEGkUtMEOBHkU+fueTNFh0XkJBlYHb0U+CgEbdhhwWX98q2HSqM8Rl4QHtqyBa9dOD87wnq1qSZa
BE9N3BU/TtgxL3FxivrbOJ7d9jbuvYPpQYN4sPAlnjI5lEXSzqxBuLFYtYgrJh+Cqek3DnHyL2L0
x9c6ItM31rvh18aQ+oj7An9bKDXutBHFFn7d3j72w/ke+XP4FQxO1wNkMZZZZUy0Zzm+0zxD7XbC
TadxHDlf/BktKHNQQv4b4i0inTjOnGLZG751E1Fl1pSzP+DiKIzp7SKG2k8L08iPaWnrR7/sZzip
D+JGjWP4GtK8Th0hSApRJk1Hnyg8pcWChv2hiEDQ7MJCyHdncIxF+osUuDo7vx19l6Uk73FCCuR7
5NIE5VX02sUxe5EFd8VdC1RvjrZjG/hvCn7VRQYEIAnTyM3JcKimwvM3k+rdEpXHAgDJfkLH9rxZ
0L3lJMsw6UcfuuA+YQtwf3NK6zJgW9in4xZWVG6eJ6EWI/+QVqrRSVy5yDaHH2VoB7uZa42jygM+
Eaetm9hpgt+1HFG64s257MnUAQQDVVBh9YqjGtZuvGtRu1VmdGmK5upap4z5noeaSNGnoiy9n5Lm
zz7cg1KTtw7HxrPlz+BfDUPiUx7cozvexj97H8qpKYFNXN4ecg7l7hIIX6QcbCsFFWSek8xFFQq+
vKKdzizS35Pqcl7cjmXlp/G0TN22nic9pwDsus6vAD9ovnPrPPZ2ceSHXpk2gcP7KDGVOw2/x8pB
Twb8MuHmoqdoGQ7ShQINHopjVDdBOnh1XNwU0lbhl4aBWdskujG2vx0Hb75DZonmrVeURG7Gonbi
Y2tH38kAV6TukwRIacjcydj4BlbKMtqMZnZfARMohzSv6IgTf1mXv/LptJ0bQ4Aad6xuVZMU8NFa
Eld56sWtUE9kk+CgKtdyWvysZ77+WbuocyHZVEV8H8PHbs4U1/5yV3Zgcj3mPUynN349OmIbeV04
4X1P+bSp6mgOMzHSrtorDt/fbG5U8Y7WFFvudU3K9gXjMsNPBtsEm9JCuDblCOshddsR5mq526Oq
IlBNQlsL5GKFe88h4Fu0AId9inbmht4wz0Ryr9CMYrMSlDx2D6ph+CZ7hRSj51I0G6UDp04Gjcb6
7YjM6x+dfsTxlw84DMvgaBmV+75rbJv5rZiCpPCIHyUeE8tPB65oMimnRfCNv3jmIx8piUHf8QP5
e2lE8YJWVb/JWrhtP0Q9LRcI4sZepbCZqb1kQGOYOlhjQzeNxljqFCi9UGzR/93Md+jS6aMU/6vD
fpuKKUxjMWL3rVk3fAMBEgmaw7robdFs+jARXV66gkiT2riEOR8GJlJ7gKDmMA3n0jGALS8Cw9PU
O4M22j7TQxRG21JoKbLlZHmQLH5E7C7OHRtkTV1x94aib9hP0MWGf5MDNFEcHDgydZsp1nOb2SkC
eCZGN1S1pUCUQB7ZO/1AjnnblfSP7xuvBXElHH7yuhj9BFJo508ZtHTe6aAenD0rAEXcA6EwfeFF
UOlMSq+oTjb7npuEtYckBog7rzMvKFr2QMaK35NmcI7Qfy2/Y0lgAzGibXqAGUScQnqIog4m+dF4
zKORedvWEO4n8Falr0I5eb3lXiDhaSyj4b5pTfhrRi2kEoHBFNlEOHtX4SSX+7zQrd2HLPC+doBH
RJuCMKC8xkma4R4LzcITFTfBlM3EIi4d1BV8L/o6h9CN2NBL53wI35auinx074s2RLN93FdJhFH0
9oI6qK5ytEsPt6VXhuRmoBVm7CRZpbdLRwbshnPF4ntquNts1ZC3U5Zzx2s2hEK6uXX07EaZaPHZ
2DY0kFOXS6dQkcMwE3bNQ+XxBNci8XwvJrfrUzSRsWUz94FZsGbWsn+CE/ywpNXiDjnkmq5Xb2lO
OclCiLzCJHSc5aWo+phnWDENVP4sIt9Ps/IRzUrwXy+dWpMjztSCX6f60ktQhTOT9IXL7R7pDYJm
IeJSp3FUaci8mUe8BN1IQZUs3Cd8V82dDndhH0M5MI54cYlfzvatl3VvMjPCDjQzvYJXRk9ryPMD
iSrrWJWidzOGpcdmYSA6c4vQpeaYWzQmQiTpngB6Q22/huhMCFLBDYheOGvgj40RrjiqkwFrEnKo
KdNesf5j6SwPsM0P9V3UcYKSc+oxZWUgJiTdEJdYqRuyGS7wuYrfLDWzShg2bvWh4jm49gviXaas
LMJHwDfN93k6NYxj9VAvo6Mx9ixedlZOQCW1ZPRDnC7k7pQSmKcHB1WgFsKGF/wm5JqI5F9x6icL
iN+qBXIEmgdLcRc6yumTGSj2jmPba8JJJWTRpzwwBrxYqqTk8pSlRztQH4Xk1OGUAbTsqnoqXdsT
oJO1sd3GOq1x7dbH2JhfrmO8ckrMyNrqZpz6XMhkAnk53sNJBAe8Exw68nsfi7J8inM7Bncjo1P/
pZdInofBLGO8szU8rrN29Ph8S0FufYS9bd5/bbTmuG2ZcZtPYTWDWu63KFgd3CxDE7n3OJbp+FYx
x2uPbW6ZjLBBl2Ysk3GiEfvdF3khHwiFecBhglK1u2vGwBRovQe/FHukeE7asYvJgdC4Nw9+3zrq
l1dMkbwNJO1x8qNELcUfPXZdc2shJZFoGZjz5Tt3SGm+yKr2xT36WUt6gCNRIO9s5wExvamsKwM0
uDiUvy+AB03YyXaDfRvAvsYhVRkRVh5FaWa917hX9PIEXQyDu+k13GOSATPDe1YoQI7Uq2l7wM35
4N25ugC5Ou2IU6GQQw/FmLV1CHc0YFfGdxxG1Fh2wRM1OqnRPE+xbhee/F15dTN+YToCYTWPCkme
fdzRuB8umiK8g+8w7PxNh3B8yyPIvMskrJqqeBugXXdQPdG2msa0b0PWHYgzuMsbDLGFOXAtjPeg
lrEnOyCEp8ewMerQ46pluMWZUyB+0qEJ+Ivb+dS8uNMMWTfyr2Px0keaLzhv0ouGh20iArJ0btIq
5dQPUWiW6Y8DTCaFUIcodJJmPFaFL9NwzG1wU3DlzW9VF+r8aGiErhWc8o4qhk+QqKutkkUeveNs
iJOv2DfzaTugoh4eXeJEzle39yJ+bGtZdndx4VdLFg7CVV8kDBqwc4TOEUCZpA/QhxLdlQuW0jGB
V6xcsmZ0l8lPoz7GYofk7rgHw3u3lrihdSMA7CN/NgPOUEAaxNaC4tiQ7XN/DNT+f5ydSXPkyJmm
/0pbnQcaAA7H0tbqAxD7wp3M5QJjJpmOfXdsv36eUGtmpLIp1VgfJDMWkxFkAHD//F1nVNfOxk0S
I99Upt/EPwq3mUA3xGyW7V2TtIkdhPSLzA0KUndgWUNq1VhnaaXOeG9VJoHza5P4wcvc2KSw+Vae
DC+GqH1uO880EGmmbpKReCzFCqjI8r+em6KujTksJ9kV8Ikqz/gH0um7K0wzv8tNFZura0uZcfPC
VGqrJnQy1tATAXzZgGyjuq0EqgMrdCMaOV2x7czYbiJKUHT+JcsRjZSXSsfdEgCvcOO9NTxo4q3L
ukU0m8Rk9xaRV4ja/EK02FKIjRo8yZLouWOBLcc0mwDAaOzKcZ/PPA3fJADeuLO9vLAiRrl+Phm1
GjLGIaUvwRAb0xAKqyrHk19MflpHpVtCLE/I84aN8C1LH4x+WeUZDtqTr6YIGm2Guoit8Ym85Gwo
o6knsubiGO2toLHsG3f5kk+M2VNUxkUGVS0WOuP3jIcOcpUBJuy+td1YXBOhgunBsrMlQ8Ek+6RA
ASTIgOvDsWpytQuYfrw9xjM1MKIU/ZDtZFmlWcVeZaXAG35dVrIG9M276TI2c6BCpmmRbs3Mak3+
sGEItljgNHfiDbmgKsHtm62cg6E5FE5hVNEi2kExJDUEfCSUzEdjzykutFWd2o/ptDb9eRxc0zkR
SKFXkIGqZYqo8qDcDLFMxQmRoui24AjdR7yWwj8xopbmHYVQ/bDL13rO2MfJMT7FzZq0G2Wjc3y2
eluJH0spDR/Y1TbsQ5M2qXNpjHQ2aBxZ7OVoBzIHFUmtLLhvhRbga4Oh5VYIoTZWa4kDSWdDvlt5
DAi9h9+Gfi6tJjmoVI5tJG0zcbHn9Xl6rU05vCHCAMeLMyCOTZn0rbtb4Kzjbammmqe91JwpkWE5
U2hkbrk+xpl2rC2l2T6IPohFu9VLLIIX7Kq6OHqrmaQfwwpxEOYOPt0w5hEdvpnYTexdncl4eMo9
DgGvnmW563NirdLaqZHj8ZF6NHxPWDQaOlAqR5RM9s6A9N6cXRBUsi0MdvkuMCPRj8vwBtK06ju8
bsLaJJWZxjvXKcZL6c9zfxSkYfWHFH9leQ+61d3X6aLybTFLK9j1ijy4HRuc0W+ckfQW+r9X34yg
Wow+Cae6CKaN1/nm+FHpxs23sMJoR5gM6oHTmy+7XyBPebZjiBnmEPObqM7xwOJ3SCpvsq51Zvjm
21wbgfeWyzw4OrUGHAVJU1vPU0hb5kUo56LYRuIo76rU22RzLbHNzd2agQLQfHaAOzGqkCijsrrr
UhfiYqwNl/W60zPgIWvGF3ciiPzNn1gcvxKKycE1rD0/IXuD01O+aRaBDzMJCudrkbLHb2Mywp40
ySPMG0ExTo/ozvP6zfRS+cahhTPInAwAmEEsCvtuaksV/6IfaI5f/UCN711K2MZWz2oq9xoa5qaJ
h4w4D7PnAkaPrq8usWbMPufS93vGhLiuXme3BM1w7JKkBXdSS+OEQb7EjgyLVBj6PU8Wvz6kVpPH
WNPNZDo4QPm/tFgEa5615n0MCNHNHT1hqFa7EHVNca+DpLtqfnYKp0Is6DiqTD5MlQtgX5Az96S6
kibVMdbHahm8O2xQ+tG29CQe7cmGB7Dl6AOAup3MT/hl1xZwxROffZCse3/RwaU0ffnd5bC8k+O8
7JwEkI4sULBgOwGfHYIevsAirayVqPedYOovYILkryxdfvVxbe1c/ttmcFd/0/TU2IupoMVyFWA2
VdaJ/VSKAFjSmh9rNAbftCM81AdGxQ+iIbpLiqAALdblSxUvOC3wu346ak5OdjNVuyZev8XzMm6p
t6qmEP4u/hTaT7+ns5vvDK+lJVVN685IUvviJlVahSs77zX3AzGEXVdKsSMyaTwbjimOVWUTzLW0
DpV4mF8jFQTxO5fT+J7FQRlHVUpP8VSROD3bK6KZpLG6XzKpaGGWq65eTT2U93XRzXuU3Rypktop
551hd2PGxqAaO1J+DUHlKGpckT47yzbwpHlCty2Ppj2mBzsVzT5x2wLboyy/Nu067dIpaLdZysuE
GY7fFDjYEVnoLvN6NJbSzyMwY5M0UJXflX2BrMuus0NWaVAW0vza7VSLduMwuajQ0isnjabkOKC7
3riXTW5eTTwFF0BOa7vYN4BsWK1nZyjTLduKfy5tywLsykTwkZUuB1fZLubOssp4R7+L++ytaXqf
Ny7RkrbtbUox517oDNN66jxr3qZFEWyp06vI5FRSRENVuVlotoIs33rA/UdR1ZKTjRAIhwaOPtsv
dYlLbeTe+dGrAZNhChQXcEwLA4ITt7Wy2/0Uz/4Th2T5NclUGmxYEooiClzHepBG4vuhNTbez9Qg
MA5mduRUtxRFEXb57IecJyoaoIIx2eQIiJ6HoIPOq7RdvxvCWK6QBvH3IJvlMVv95qEcO5SSLUGK
m7wd1k2XUXA/u4Z5pbit+mWrG4FVc53nZmLX9BmcOXZKMR4B9W1UVRNQRAcrSOx92Gi1Akk1JLqT
UFToOzZvih4t31aHzBq8F6cw7bMo0x4PdqGWyLNG37qVZoJBVrlE4lpgVsQNKafNSG/TpUs87/vi
L801zuDOkrz0TraxWDXUZDldYhR/24UQu5NaSU4mxVQzFZBDF+V1qq6j7VnfgOCTKupqT334hcoi
ZIHLZuDUcTZ8q3/wObF8TZyayHuD3AeBMScVxbJxM+tmeLInywlL4vsvOeWIY7hUPaOLI4jFN0wv
ec2MWtw1qZ+3YZe44yX2vOWYtNUIgs+W/xgLy3g2xeT1Oz+u4UuJ7m/hcIppODhLdgNa7ZpRpq+7
a88cdhjKfLobXVE/TplMo2WGGrVsAm2mJr06A4J7zV6wl9YskR2m69lYV/RLILy25C7MipQJuBYZ
QH1h7TJfZmPY0Z8SlUtTnnu/07uxn7+qHi2xCRjDaaHxjy6W7Yd1Ve9qGWdkZgmZ3lkr98aEXz6f
/DGCqx+2GhJvbwaOjhr210s2FnC9q/E28DbbnJOKSYvUj5Wh+0uNfChKMQfjMYzLnSVXWlhxr4Sd
37sHkixhyY2CYmEzWep9W3jdrsAYe6fHqQRU6eOTJWfxa44r4w677G3W7dzpxzIN5klXmRmlyOy3
Qb4m+06P9i2pRT8sfjbeuV5gg+mUjl+EZp1VG1eaVsjJU2x6r6wvs1e7b20Kq41bpzvM3hwcCBbt
HtxqnY+BEaSc1daSYSgYnuuEwthOjVBEa5osnwR86l2AZj1a/GqKKk6nkadpw5AiwIneKeNgjG0T
ml5gscWaCSDYUv+yav3s02WPs96qdwlI/YsqFj9sFYhuyEIYw5SDptqderLZaHemDYUerl5ipXcA
eC3NK2ZWJ9eKgCz5wNbdNTtyTb/2nInVsiEiLxn2Tlem/NHjmmH6DXOdOEpsmaSkfZyB7tyv0syW
da9cc9F3Zu7Mxte5MJZ6N2Tu2FoQrPGsnmpvmOOroFGJ8z1GWzUeR9b7odhABC4m7bA1ENRmrRBZ
Apwqx5vKEA94RSC0J1X+4TeMl98JhR2XbSf9npUvsRcukZ/az10KNrHvPA2AwdBOK+iFg8ycXvkM
Snu79lS2OuGwxKzBYdd7g3X2Z7L/Xh0BknRaZmNmwm/HSqaHpa2S7NE1HJX9omEdb6LpVh0NXAP8
U/GTU1PRi9BaunrkDk/JNB2HtrV0mCjCX15nvyncfYz6Yj3aWPO9c0L+RMbm3/civ8Ze7Gcvq7k4
zaeXaFV+OsFYF2loBTxlvypnFCVT/ESryy4YO9fezMNqClotbNpLpnZp6gzRwJgXB9cPZHeosqzJ
iS8EioRhSFnU64i+6H49jJxkysdkjad5XwfmVCEGsJP43KmkSb6Rs9s5PyckrY0BOF3U8VPVp2jB
wqoqfIcjWDJ5xu2wnXs/S1iAWR8YpZYBJY5Jeve96cwwZaGCzagPPbUADSheEevvhj0P+ZV7NW8P
K4UBC2r2BspRgq4GH0EjyMYtK5v7uaTLQUVCysp8a42+hOVbrEUbBCXUc/4OhtWyGdB2RMJ965HW
frCdth2OFht58xrMHY25p8J0OHD2hW6qI1eAgpeNlRmzqHEq1XX7QahdX57mmCEzDQ3OSu0XUVSl
d5G1ZaxvpIla3dWu56HYcmNwWSMUo9z9fsAX1aZ2OHptMlIHppNrzpnzWncWK1OYK1lYnwDtXfrK
k1iPzxjKbk3jKnZld7KJ6UBy4FLtBSrtL4H3bYHoKl/rUaf5Rg6cwh7VWrltGtmry7nE4GjTHHIv
mG7Ml7tUD3FD2fQDU45ZghEErY1YQ4y+vTKM+bqAWaRj437MISGv3twULal5vm4GKLJV0AckClOr
N3uNq35bxWZescyPhv3gjJlTeyH8pvDOhO4szW4SpNTvkpoSWlbpJnf1tXVlLYuQaXc1GE+KOE+P
WT+4y89xBN1lSvf62XoxelXrQ+JMHmJlGDd33dFMr+IDWjgvAxAwyHB+JYQxqJCcSCc/1YmYR/hf
PUyvgW8WkHZG4JqqOpb9xMyY5kswnOJUeCIUqyRMJOH80TxC0jRAoq1fxkKH0Hxe2gIv5lllb3tc
Y728K7Q5BdOVC5j0865PyCF3dtJLi/mLUS5EkoSJNYha74CkRlCMenWt/HuS9EWGonZUPKHZAtt3
z3TdTwsaE+Ey6YhEuSVMa5+bTcZKvSqeWAnOwsETHUXdoHdJmozUKgAo7d8XQQC0fkRr1kAZrCLz
un6jxgARXAix7utsO3mO9l/IOSlLsInO0flbYyBiegBR6drHrMti/xPoOBifZZ4K+ZpYPCYvzaJz
68k3OebzVCfElf0guz2eZ9SaZQ/QRXTG7IuNKd3BP0/NOKtLnuS+e7GcNW0fzUaTrFnUczJti6Iv
Wih404zNKK8a3Z+X1F+yq2ejPHmMZTPNXxbdJBkMcO9AZ+vS79g5BnILSml648taYBuLblJueUkS
ZzU/fOvmZDkA2OceZH68dOg5CgONl2/r5tCKVDo7m8re6UfQT062G6ogds5tnI9pETWil9N4RKWi
gvQgi1mvSFCNKl2aqGt6NUddwQkYBG9FRnZCauHo60ITV6XuK/wn+aWXnfbf2g70JXTmcqm3rR6G
aUtwaVVtq3wxL8gezKesSJDGBB1yr01qGfP30hhQGc0T8Pu2mjgyxcaqngXEOq1hS4k6JkifDMVi
AwRr2xMUTmVxGkRrVyF0k+PR4RFdCJLVTr6fuMXbUA+4Gk9AYaI4L7YPbjOMrajBVGN72LjLhBhv
thsDRLxQUrJHgI49dDaBO3cBuH/wAGdbjGiFKGMtgntOUF5XXoibdBf6xBpzWc2I1jHXeLUnNf9o
Cm4xyJABed2dsyxTG61LbqcbVFFTHBpeyoHKvt2iRTTSvXWRgdkaN42Uod/ixmMDCMdeDF9nXAcP
y+hqJ1zNIX4kjCW4oM/UlKv3eXMPyep+QM/L/tFAsuzvG2W4Claujq1HBStdc/YNmmmDfqNqI/YN
xki6pWybxPjYRgQS1riLG5ZRmVosbsU8ed8DmeTrK5QeuHC/YBqTqekaZ4qrxyDyKMQ+F7mI/UuD
TJ26+qZKkzy0Ydezx6GgWjsi7XgaIlKJ4MmTyjLYtL2xM8poloThMn2S6Vfwlp54cx3W5EhBpFyy
Ki+qi5QZN8g48I6RDEQ7XfpSrt6hBvqlzXzVPAZdn9bNR05PCVDyTNzXoW7THE9223IKgm1uir03
KOk+GDNqzEi23nSj9MHsm00t6W+JhlKWBM4wwrMA59J9dhrP/Aa/X2YANI0bh8WUa7LpDMxAoa6U
lW462cacMdx1eXb8uq2j1RNrHsXgfm6IsMcyjpwdqvfMc4iBSxwD0NPAH2DsJAu5FSF9rd6rvpxB
oZQJk4EJ06+ykg0YjOecyQYxNiH7U1By7NBO+yCldPNjh5Sh32ee0SKfqlqOYblh3HwpRTLCkBO0
YB6WMqX1LoU+dUKjSbm58ZO06a6PAWwjUvzN9asTawncnlPWfY3rvm62xtKW39j0+nwbSx6dwiwr
54Iy10QDCSOJSDHp9RqZ8DHBlk1j9jYUbehfbtwOzlWxrnP4yLLkwyksuj0QDSpUpq7M7WjqxqXi
d+xjQJES5C/ikN1lpyWQ2vtFW3L/0JDq77wiaNHqMdWUVkbLIr23MVAmcFubVDNpkG4G4Alf+KVo
ge5QeKbO2aEdCoo1r1f2x7a/zd7CdGu0MXbe+lFRreXEL51L5+hZhTuHHueq/oWtx842SecWzn3T
oTqKCqYjeO+SHzARzfTiZRJLaUSmymdjL2vD/OEXdf+N3UBYO4dPvIwIENf5VgyqOetZ93pTD8Zc
RFA4wT3qudIIJ2vNPnXj1WWYJ80SPKzoGD+oBuT447k90b7RIGsks2bp01KUBB5NBPXYm+jnQH7M
J1ESXwBAK1sEt1ZnUtxbTKTBXbTtLiYuBVbBLcKe8Ta3D5azSdOg/86ek2U7kGQHRZ1r2B/JTJkj
etCpd7O9HoDkI8K/uNU6ml9yIqTMmtrQapzqbemzIdKssXRnknfG+mgpY/nRAYfDtUsrW6KEgAjj
kC6iRjtvu1Zyqq2ELW6y7NLboFnINGMWdD13jlfN9wZSQT8qjRyVHA3E4zXgAOWWmy7JuvV74uV4
GcgU+3TVDOyGEGJ1DlPVtnESQscPrNrwp/4tf5I6P6OTTbfpoc3VrSpIdS9jHpjuKQaMh0JbuWRM
t4AHiFuU/rrURDXvA/KybUZ6TlqTdS+ZzJoB/WrOZfFyn0eESlwHHDyAiDbPc9O3zdvcYir1ASp9
Z3gEDDaH986HFTa4BwuXYtgUfx6jiBMzKFfh2FkaL+dk6roNttXsuMm3XuoFr1Zt1VbaIlpijQZ7
UcjeYuohvdGwmGfqCrrsfxCkH0Bte/4egXkRsYOsKGRtD32Lou+7HdqXSlAtJBetH4fFMLdlkkJp
94bc0qyDPJ0hKDQHo3mYlua7OfvDDuJGP5m5G5zBfcdvU2wHD8VkWnloriMoT27mW9W41q5t7eWQ
OXP1qIwsOVjIgULVFGMIIo9wXBbLMxKS7qLRrjy63SAjo0dHk2YljH7daEFpR3ODdmvnAE7VvGFa
b57HEc1TorR3bhl3RFggqOASgIsU0zwBk6fdm+apoXRo6qkfdMuDGJv41VmV2vmmVYVk0y3hyIEm
HDoJEFI7yWn1JK+imvqtMIP2izLyOWwdZTVQb/WCfFcAodYij4rRMqLZB3LzZOJGfZx3aKTn64rn
JuS0vG6Qe7oPjp7nlxZhJxGRafwn/t4/8vWJ39mrakowgjj1vJ3FGrF1UVrSpFmniBvpAA4TeKov
iDyto2+1OGcTnvCmwpI7kexYhx6y3MOQo4IiCPdPXSJ/FMPzt7TBf7DOUqdA0fiCQS6YOrvfFYPv
JA81WxxQpM0BJASjXeWBBHVid8dBeTqC5U+CCF601n/iVfkj88/v7FtqXgfyizpvV7ObFJs0ceer
FyN6FhY3D5JK1z/+a1fMH1hufh/i3LX90jtCuLsVnMt7Jm0yKzdWCXN/yNMaRvFfv80fGMZ+n+YM
79wG5WTLHRi7jXjGqrYtZN9/84+42Wz/4Zo1nRx7ghvlbvRKSHyL07FizWr+LIv/jz6k33mxhla1
ZaNiYn44podJtxzjILsjl/XPYtX+6OP5nf9qsKwB9Z8rd77TbrFGIirGbfwnN9MfvfjvXFXxDN0o
OfnuFNx56HcjK0MCivnfu7K/81TZeSPkYvDZ2GvJVDeAGPZr/fyvX/wPfNL27xYIt7PKCVc8t00C
kPnRV+ltTnEXkkoB0oEVGo2XGhhnkM3dv37LP/q0fufL9OXc6skr8Q1bM64NvThn7Wnx9K9f3bp9
LP8PC5r9uyfbyxbhjotydjqLW2/bm21QR9RFyfzDLSvGg7j11YAesOnte7isNftm9asZb1w7E+qc
OFmjXhyn7dINBN1kqP+6jP/z5/zv6rN++K9fof/P/+Drn3WzdKmC4PznL/9z/1nfvZef/X/cfur/
/Kv//Ocv+aG/v+jmfXj/py+21ZAOy6P+7Janz14Xw99en7e//cv/32/+2+ffXuVlaT7/+tv7R5lW
G07oXfpz+O3v3zp+/PU3y7Uc38Zo8g8f/+1d/v5Pbn/GX3/DlvM+DGmv3rvkD374870f/vqb7/zF
MTHLQtYKz2ce4n6bPv/2HfMvtpRB4NKvbpmWvH2nqrsh+etvtvMXy7Qt+CszMKXnWvwufa1v37K8
vyCSRyMPG8WPekQS/e+P4p+uxP+9Mv9W6fIBO8rQ88Kg1/901yDmRHGNDjHA6hMI3vDm6v6Hhc6M
yVbgfzBQGunSCpIXKVwU2zTpwnTU9dd2AdlfwNWPyYPVLfJ+Tiq9Y4hSZ1hFTB5jFhV0pb/KQD92
CJtBIRLx4BhztLLH3elpOlX94N9PSLcu81zvGtsSpww0fJdPvwI0CzBeq8VLJuJgNdUP5N/+mRL6
cOkL+2GmMV6AiV5ykIRwduYd3pe3RNYHw32PV8yWSiMy7R5Il71rAQmYaMworiSP9a9FkqckPf+V
rF53Kxq0up6ktTXlRAWShixy5UKXi9oxqajaffQgosMWAyAzrviGd7NOk+96ji+Es31xCkW8cdYn
m6q6ujMMeL5YGFZtLHo141Al5s1kk4qS9OMFje9b4mOESNcZZ9HRXpI1lEi8zlNgb21mOcaoNGwa
Buli+ZwzYJqAJ9dOhlcQtwID6B5RTLxPp+bVY2Nr+kLsvTSGPx5naPkekXo2oN7sBbomL38vshY1
0wx3Zpf2WV662B2j3l3wPIjhDto72WZV/SsTFgxBx6kj+bQ9bW9HsXaRVOzY08gnKbXx7PftS4yf
/pzHZZQvS30xYxdGa4ua5r4msjOs3QXdSrqx137BzhjsEReQTStwHJRNswNa9PZKgMTLAKB4wNaK
7NG7dVJnUIokF0tutBnRgUeGPpo4Ju7cFTs0FXuUWEmY922HrUaZmKiC713XhGmev4MAr+AyNxW7
qfe4BDYWt1BmP4jeDUvoTTxfKwSTno8Z5zsw+fSrdjJMxnUhQy9BKBYEATDjaPeg92O2ndsqOOrS
/Zqk9c1Kap5mO9mgoC6u4BoRV3l+IKwJ+HsU1sEym2FrJ95lJE7hB8/HiwjyoxRm99rmTbKRmL+e
POU95FYgTp1RhG65zUTbfO/5xJObdclzrPi9V49t2r7MhVbHTL+4pp39sGvsjnhPqbZ7H1XsPHVg
q5HIhL0fBBZSTik/KL1DaZsIxoV4naMClxeAzFAyz6l419K1G3qCAlx0ctO5WNLH3lm5yZWXPPZr
P0bI/WPUNmo9lGvenAxi4MPCmxMCzbNp39MEkAR81NSrvKFUzL2Yqscg2yqThAosf8SSHYqq+JmK
zmbCRijp3shL4oDCSXW/dDfdwcWgIeBA1uEA8GJ0oKlvA6qa07Zy9YFmCRxGMZqOChlwY6OSHoeD
a92jZT1oS+259cOqGzoCyvqXFjVh2LjTwavTE9zQdHa4QQc/zXkP9xv6tPQJCg1uOBDbZChInWwd
BGpxWXN29YLT0tcP5sL7u96Kvyttvo6JJpEw0F+BrmjWHdbiu7QxusaOuc+NuOIdzPkeycZzUH0t
XQpIRJLh5+05zrhrdjBhmM+2PRtYDi89C4NXc67L227vd8Z7LYzz7M67aZngokugAx2Ul1LbpzUX
91k6Yb5ZgyEcDA+jWzWExu3ARFQX2vmFjq26e1uz7Fq5x9Srr7ONUBjlTbI3FDmd4/RGxEZ3sNLe
O7lee4/uRF2SgmCZlMKlQxPvgXrkFdz/qaTnfNdz5QJP38fTSfDb7edA/gzQPNxrozijkbB+eF3r
YiYwmQLm9SDcJBJtv24SH0G3YlI61gWMZS/x58/6OTM3lWd1d43XnnLPAyLDjxaprCLJEBF/aKzx
cCyY8EXhYOrtscTK12wIvi0NbDWNRmcvQbJUdEVIZCQBaMmH0AnmSa8iyQ3ULVJ0UtaxfQG2HDkW
Fd4GArqAItplExlAc0DYf9o9ZOiiN3S0+ru4Wk9NUPz0tf1UVc33bhw/7Dm/ttdG5j+1GsyQtoY4
wnpsilONivEOAxh1S0HnR3Y2ONup8MFeWbPOfjNdK6GK8zBa/OUZJl0MF/0m01wG4eBdI/0hrJbV
PsYqfutHci21tfDwqLHcBUQcOio9aVfd7IXxx+iun5y3wZA44imTVB6Now/nV1vehOLHcfG9aHSt
biOITBnkxyrdMNDJEvrr9GtIpuNsFdgP7CfBh7/HnQOn79W3NrMfDkjc1oMyCwE6kHSLKM4xDEjK
ECJlLmwKrv+KWkRwBF7ZCPST6GE30Z2+GcFwsHM9hwpghoKUKUTIm+2ID3spb1KP2J/P4JwBPskg
3dStelTpaN4tVT5EtpNi/EbZfl0zeTXJHjjEo5THpsvPhdVG8LDzRy5ocKTdD69u7bxZSdXhwJ/V
NwfbU3Y3VOPd4NTFUzfB0SDanc91sT4RWak+ZQkbvRBsbcdi2CHXP3VYak8aLoEgs+mhGdLlgFfZ
28Mq9cdCoPuWKhv3q7fCmAQSx0yNyuX2f1YbOzhJTCQlX/GaJS8DbMbInLwzcvYKz27jw2i5D35b
FWdEdmDToz0eSTz3t/BLxcHJqu00FlhaAbajdpQuVTVTu7HoNHnrIcF2Wdsnu7p2nYPbgSYoYf7A
zly9zMlnExgilF3t3hEVtIZJkTh7y2+Xnao5L6HthvjJ87NRVOalQrwdLdOkDyxU4kxNA2b3ddjJ
uezO2KAe8jgIzqsSn+PKkI/6Jco0NiITBwyXf7GvrhMg+6ufUO+ud15331qDPk9986GpST+xzSF3
bR/I9rd3WIx/lN03sOjyucYCJ+z86nbqvtetPFQjrU5m6SIluFlWiurKpqGeTCUdyEtjl+I6vMad
NEHFi28iqd7zFgGLmbUoVvTk7wR01RZ0+9l2A+O+6DE9UnW1sbivIsPs9Al0/0Oi/1rnA1ANIhW8
USFy6O5rAcSojJHPpJZIJTL1NbXBGxfiHWOtSGrwyPvBuWtvJ8dD5q5xC6Lo8VDp2H3E1THO/TLk
ex3XFtqh9uIRNb+xuyaPxmBZz0Fi/uirVe8dX9fnIVAsZVkfZWaHM8/2jLtciIfJ8KsTQh5177iX
rrerbeqOeySB3oUNTJ3QaexS7hOEzdlMJYsb8UGGHq6nzDQueI4f66V+qsoVsU1GNof3Ju0qUt2P
fFYbFHuHwdXfcIF+ZUzKWTZwRgw450dKIpzPNLcwVrTtC8JxbKw+0TowECpcBTHvfTL4DzaaPwcg
Oawmch4yl8yKwCmth8CwGf5GdSnrVkRZOT+3K8Me1ZTxXRH7T0gI66dG2/2pcsjMNIsZIB3CcJMb
Of4b/pNMp1dp99//F3PntRw5kmbpV9kHWPRAOODAbQQQWlEz8wZGJpOAQ2v19PtFdY9tZ+/Yts3d
3NCqKitJRgTg+MU531mY0h9CEcY3z/R+sF3bycTIH0CxZezNW3zfXR4GWK24dUeNXQhmqJ2nKZZS
hYuAbAifBls5Nx7gB8szLrgRhuchii4jdeKpafT+mmBHwpQ1L5SwgmdATUy1m/fVBRJGEWiDIC4e
xPINgdVnhFrw3SugVsRDe54iuz3XmurOpbZ8WSnj3qnXfJD59UNuSQdtMipFKsx6XXM0PkboKdbI
/6fXkDtiVeSTcTC07KUe+2f85b3f12xEyvnRdOBheAbno5ah7Bra3y7vt2/a8+y3M7JP1Jf9akka
6nZgs6zXquE9n6oaW1dx1DRqyUoTJzWoaV0Y3otXuILCL/6JVwHlItIsTKc/UHyP/hwjQrYTwYRd
RzDsDk/LLCjLGT/gYGbrqoc3XemXsateQm8mJkucjWlJX1Os2nrW+3lUdEd4DCa5gRNle8ZzpaCM
HljwXCJZfnjS8Hko/UZxgP9pQNl1H/UVqGiqJY98fNirpYlAdo7faDnZSMr+Ncunk8u4HUVQw1JQ
mAdVWL/aWEKLMcVW1ZW3EhE6lWFhhuSidlk7hgvyeZJra07eNa1Vt1fPVtEJiU+8ZQ3CYhpl/9qc
jCFYqooFUts4fqx0hAHuvO+xHoZtI1b0FX5vLu5FGxEQoBMpYuMFHUaxIXv6DPXj3N4fmKFJHDXO
naCzKHYj2gk8aO9d2HF7DSZFEpaiIjQDVeePFr5+FH/hezpBmImck5rz59SYDplMnxlTP1H5xdsQ
uclA8JsWVhRGVGrYh0620//sQjYqHlDpiuv/R8MVoZla8YbVmn2yliSPuLAfRK26rVEy02S7WUFY
5RBKlsHZ4mbUOeX9Cl3KSeGI2Paye7bHZspXBnanTaLKdL3AfwDSqImDw87jmje0qUIL0QFizV4z
9Y1uc4mnBx8LJw4kmSNeMr1T1rpObHNdZHLAIlZfcamwrWyjQ8Mja5ubHgVB5AzXnAlzXaUaHsRl
vI3gFSiDvvNico5FhHSu5iO2NeX6FkqbR/v+pTGnzxIfL8JjNDbeECHj72PnrVqWHQP6/uJ6znNt
uiWajuSaQEwMuALxUE1iz47YPolhHlEK96VvIsje9OD1cANFIG6mEImu7pyzYdI20miLaznYR6PL
Py0kl68sIurWODOkmDfDhBZzGexn9mMU7drPUZqv2BP5A3qKtJxfEzv+qMwq8HBxIqgQ7yE+oF2q
y11L7t7oTMl7AoUea5kXbyTbyZGhy4nMUFSUy2GZuksY5eHWHQfEVZk6WR7+lcjFC+cVQ1A0FM0w
7C5p2mtrsx9bbNSsFlnQZRthNMM+dK09Eo3KH5jprHls6vX9Uj+VkWH6ZREOnBZ6tjdzIAhuTLtD
c6h8jpLpWbPzH3FsZVuoUe/qfmXWRX5ERdujejDSfauXDfz/NsGLDdyobUyM3jUK9CpGUaTrlfbZ
w/sweYK82rYh/XSU/XPRJDhRWSTlGpnqOMbGQ0KLi9c72wHjpwMPzeZokPCehIwu6iWdV/CEUO5Z
GmL0TCR7Tx98Lc3ipy75UczOECAIGzj65AX9Yb0nYj3cGImBaVZ101mryWiuUPJc2nQ8uKDGAUCW
p6Ibx3MSoY0dUfJqNg5Jdg1xoNsDVPix6a4ddrKjYWtnww5vObqui7MU7lNmx00Q3hMWKhl/KJTe
N1SR8EBCL3tr0B+uc8r7LSJvhGnz6JxMFsorpmcfpCcJ9oBdcrOqqd/b8OlQk6ZqGzr47coxNQNs
Iupoc952uj0nq4lZcjXSaLA8vurE3PuWRbHQmQJmC+bofeck56ZTh2YKVyTk2T8cr9hGXCxxmnXn
ZRGodpelwLUfsoTNm/qgdNJ03cH+gLxAtIjRyLuxNQwKiftQesRPQyJSsalvRJgg9u/oiZPR7N/6
gttS04r6Jz6SvYIksDfJxAmaMv7KyRPEKtpycRqG8IImRzxH+wYfwEG9qIpNsyD0RYVrcqOzisRS
dW3j/FoMat5iKsZhKg2xb3Q6/DhjFFLnoyQ8JB9exjmYq2gzpYww6Fpwgwwcl3Z8rRSHz1h5YoPt
euHBGqEe97RzPifGaUKic0CmeErQiK6Xbp52yuSdFEL77SL6XZddIleFdK5R1yZ+nlOUqjEdgUtk
KL2xUh/NcgwcJ80PzJryDaZaJFclW/9ocfMrs4jHjPlCjgds2xspureikrjBvAI3omjRWYUD1Wms
Uy7A2kAO0gT5bAKoEc3oGyVNGjz41zyFFtUqpgJu7PB2J4V3ahjNwLLQdmGUjVshnGfdsvMnyT1t
JkHVD+xZ+4RZxCLVMXYfgHzqT3PLgE/zqCStpniYxuwQZpVxsRRTozYE/OQk9WOj01bGoHh3rTv+
7BB8HjsMMni3Zjc7cnn1XW68klMbyfnDyOaWmeC47WJJd5au9aVOn9nt2hccQhgbOPxPttq4KPY5
p6PkZHZVcqoQzYIuKqJtwve1CwYJoVufhaE2uRT1Uy8m0iHt6GEW9xbOfCL8dY/lw3qPunnYZBaP
qnlJLw6LcF8adLroReFazu1v7f6KquHUGujAJHLdxWn7I1Kr66xGsY0zyCaqoHIb8jwYmrhZV7be
rWwT2lGSat3NJcFTjla8t/PGWFETzft7nGrgNTMTv7zh/1WyOalkvCWaiWc3rHHReOPTGJYmC5HF
L1qki6GEejXHgpkoupOU92uM8qcoST7CVKanKJw+TcyCXSmPWLeOi5387Jd9PXl3jmkfIKL4PeEw
XMFUSPZa0x2LLHO3rrXRYRwETWbGKxUKXrLLWkC9Lz0kp6LU/UZirSekbVpjxj6KYnyYEx67ZiOJ
f3BBGiDGf5Rp57LGZnqRCLUpLaWCnGNgqHR0kDUNwexXrN0Xs32K4uSQRV6/HjT9gwUlsK4ueury
/GRqlYv+UTG+dMJPq9G+hp5gAYcxlgpTkgbnfdE1SCTCq3H3j7WdscvKotshyWRR/6tqNYSWqOtW
d+dS5ui7qOyuS5yeyD52uNkjPx7sLcIPNIq6a6yc9mtyKHu9QRm+ymLHN0xjA1NQZ7Q9zDxTmmcP
yqTtDZ9LrOeH/KestJtMqh0Z2/AJWP37tEI6UidzozfW09Q1nBU0ekw9nB9IEJf1SKZXoDfhmlVj
GXiOSzCUdzPeighxXjJLFA+ltdfaYtykNo4zER6Zwayz/iuufsFLVHsnWi6p9t2zp68deHATTKA1
RvPXPJFviNm1IxDgdWsVts+P/lhKWg/mfgy36vjYC2x0NZwiEj8H4yyS5oIE9EslWXtLKgTaacXk
nR63JpiL5wCPlfghLVAj5VAa8OLMxzgHiJfgWsS9MM+H+v6FhdjezOiQXZhPOV3qECfiKEVJL274
Zm2Xp9h7swk7P+bS0emLq59hEtcHUw48nl3zCyU7LuQhVMfGAzfYWg/TYHG7Upr1jFZGYkRxnIAR
gXJ8qAX+bsNdmg3SnnAt7VzyeB2PztL9XhBtxaP5AsXuo6/mg2Oap7C8a1SE2NEnWbCb5jOJiz9D
u74WZt7i+NhTAl7wnL8uRvI0TMm0Thp5nvrxAzPPNpncd0fIWzxtsqW/VdUvMucp0tADzpYVbgA0
8r7pe6R6q9o2O+Qw+i+UhG3QGqO3CzM+6GU2VgZcmH2ScH4gicXyST85uFwcXLyxIT/zapB0iuAF
UM6EO84lPJySUb+szAD/0LfSyvd0YJ8iEUi/9lAsgRQ9ZMsUYM/klK4jwaifbyjK6Mmb5bNjpiT6
Vu8RQmXXqsUGX84LxpRrnLjruDIflsh91iy69GMtxs/Odt/ysXxvlgn0IpJ+/LTsanCzI3+Pmv4k
OOEvzA9bo3L9YuQ4iNbMo8JA16LGT5wXF3Oe3+GXDzDr+W6PgbmzcDlg1dos7tAcXeOuXdIrY9W7
2njRGyaCZUdfGmWtt7Ezs2W257r7GQ0Po/fpufGeMG1rKzMS4QV50ruVwS5kRYemKmp/lTaxomk2
fkWZozaaSj/aqvhw8NE//OggH64TxFmrJBqdC2Z/3A3mh264GH+TndGq4rn3UnRTis8gHjEbxtw0
roc14Z4Lc8jqCQnZSLGg9dUXyGRr56U6DFbws4HMVO9rGa2MZ9LND5aFuv8ee57/nKQChDdV6coq
fmsVZVrXsgtSSDZXUquaFek/XD+dipBX8k2tpF7WczLUaNDj1eK60zU20UG6M9qwwmKACS6aLkMz
g47V5A4jzK6NFvPEwnOLRBVtoQ7TdDVO9y4gzYOFJzP7pPxE+KIvOnYnTHZ4O2Y8vbSZQ6+dlN3g
OAxzFmHd4B7jGpheEeQZBCa16HsMo5cqNR4KO46w6M0ntiLJGapvQLtmbMeWHQuGOzKXZvdYt/ap
l+h/kZWND55rXbLatLcTlhmfKf6rOWoJADP4qDKtLsjSo6OHD3pXw4aw4Qav1QTAL0zEpqiJn4bF
xVqTz5uXDLIwdooInhOOPM3urT3XJYo0L7ljd351U+kDeuIRkeWMVxndr70cbIVc5GaykIyjcnkv
k4SHgu49OthWkQub5WVs+xdSwdsDAA9zq3c1s6kKVihazyevtL6A4N4NRSjHld6/jnEav/o6OTzr
3GAhAXKB+hHf/7Yg7gSVM+c6AdTfXiiZ4dGJtsQffaUpXXGTrg1Zzi9I2jlb1ZDS8Gi4cmteYimw
SODHhbxqDQaP2jIL8qU7MJxqV1MSNTvevA0ApSdG+eEND6zHOOGA4Ha6VgjMD9qhzUfgolmsgjiJ
l2B0m201reyMjgHp94M5jO4h1WnQDBRUAFn17yUqy8CB4QzGS117t0lvrBlfcZQYp8azUNxXxndb
RfMRcTVTmKQ/dKysto7NiTN0+QlaSlNlP/RKfwFTFsyNLd5kaL6iACeUbeqrfVX2tFd11cOpZbVK
qxikY3nCFLX401CdtGkvCeOLSqJSh6Z/LHHkn9vWfmmd2tjozEdJji3OblUcq0J8TuZcHjw1Zrcl
PaQqtG59nxAVL2EYDt64zpCi7MMWpkPr2XrgJCnzE8N0GeTX+Par+hsX8G9IdwZUpHhB7Oe+GZjk
wTksN42YYsmep+2Vb9Uvd7n2KE6upMbvZpHv1JRzk3LK47qxPyKLTgRJ5vfkFFRKRMERiThuSwui
V49VWIcWts0zInDVnXo30wkyVqs3o4d6m72ND7Dk0SlktLXZjqyWdQ3hbgXAZdhGCywPdARrRP4w
tzr2iJpJZ1wyo8+X5nfqDHbAztNN2Yk7gF3aO618nMtxVVejtQu7cKvPeX9iHgIfNarAo/TNJjXs
etcjTA0znYl4fi+Qza8OYsbGQK7pQ95TmxGQ6Nq1WSnhjis2Nh841jsZst4a8JhNgadcFQDz2WeJ
J/eaPBei7NZQjYyAKeWus66WlgMFquf2cdEKsSU3bTkqbbNkv/FcdE9W8mZHAtZd6x6UHRKjDs1n
ZYTWrkmyBv9J2q4xeu6XcqiwmCZvkE1mX2OWHdiuk2Hqrk2/DcEzW6ymQfrWW8ez4A3rDKxgVNgM
L5pwl6NhRDkcBcMimwMgD4wSun5k+MBqrIsfjZS23ZZLiEFeExDSgDURiLgxGEPhrYiCxsECgU86
xvsAHTnkpvWqQt866fK93LUNYWLS7CKfCxE1QArknWrGTgscb1XrQrxZuX2gkvtVDYSVGRrjqsmp
3iJYz6eRddNoMCkq4nh8AS12DoDEWE+tYXoHhA3Tuirno5qBmWWd3mxlX8uXJLO/Mny/GHPZgOhP
EaSSVb4Qd5WnP7Wuei2WRABsRbcA1GvETNz2m3otyoJNnzWjHijuqITsBfcV0eKMvtEUbNxGmetp
Noa1mcmPcjOb6OBrIRkNotfwXKXWMFCHc5V1/jjXn5AqyPKiP5nivPA7oJN+msqNpgHp1sASxLIE
rFk2IIxk82TPNmWDAS22Mbx3d6Q4i+v85X7tr9CiI5oaUW24n1bBJg8DRbtyovmp0q1PL0ejbmKZ
1uNkwL3YPZRTK9epGDRsD9kvOVfYejFOmSp8FW4y4hepz07JTWDDueEAIF0YhTlah+tft1lG2c8v
3e5j/C6+kNTzXjYlmzK1tmlkiXM+6ONubMJ8n80Mh6dXU1KgtNVSrFsE+mIAa6zqo/h718NPb6V4
vLsE/BTlIQX2d74wZptGNImTBQJAU/Obfc8RAeIEqbAaOMoXj2pJZXfO6HiMhtA9pyVwDGyn7RD/
notIBpPWcWjMLGwSfRtms0MxOe5q3Kdnd3hXOAy2BvQEaG0UHFoZe6d0YB2rMzYnCgt/ajUUm3RG
82BF4QGr0QcmkZqtkEiObIPMdcudu4tQwG80vPdoWKswKBnjH+0BcgQAYRUMQzK8ycrYlnApYpWZ
7xQ0+qauaRnmyjLeNehd7cjCKsdm53e45p7a3Nzwsj/xog1nwRDgKiaoz7Z1YFzYP5udd8lErLHx
mKJtJounEg/FwUsT4YPwYxk5yOVKpXtphfK2epqoY0VF74Xt9BRreey7ZXxwsJieK0IU2ibpbh3y
pjpV0Z6p4Tt/nQdKN9lB5HD5jz1CqR57gxAyhIhQ9+eF8yU19ZEVPnzaOYnoUGG2A+ebzn99wQTY
4zBjhjdDPLqyuQNJ1j3NsHBPjVuVa70FO9+PVEnV7GwtjgFhmMvDHOovetqWPk6HYovpgZUOvUad
K+vYmtXnYIfqgP2ofWDwuO0GIc84iKItCduMPftoXOE72OqLGB9BsVntyD6s1S90AjE1Nqd83fkY
J42TlVaPXuwsZzsyc6hLVe8b3dRtoKb9duWQnGfuE9iNTPnA6lRlNPpZZ1cnrOaBA03iXNb5GaFv
s86WxfS9FpsBo+7Jx8d4MERjBMUi9JsAXbnPdco4NSVB5uXqNzCZ14FJ6gmkT+S3MCa3/YJ4H4jj
oe2ibj8p7yGuSUesLOh/ElZFUJesNUdcIzs55N264gE/LKZ1XYZ4C5ZE8V+EvhtqCSDuPngKsU1s
8jRyb5psv1EjmL5iWOK7jev6rdZYAb55kjjHfPbLlCVIOtVNYHlIs1RSPXRewUwsbw9Jiq/bwmsB
RScqD0u5dZStriPkxE3XR7h6MM9eNdUPOz7stwQo6OGvLypq9jUG7Z1rYWfD9MUsFMcGVyaqkvqU
erLdZaiYNvGIQiA2zzlwj5/hHhE/MHJpu+BrF5ZXNkWP1ZUwShl+pEn6k2I23aUz5gTMGCBC6CMA
mjp3OMu0aVjTOpXS9yLMWeHWaXoIoy5e203FWyvfM6RUEeqn505xm2BhWqIw+pzrs5l6LyhOYKGK
xDgz5ZQ7zWsG4uWqh8yN5XWabHHr81ZsW8/xm6z7YO7ZnovCUn4f1b/NXM9Zao3kRyt0KJwh1bnn
8XNt0sJnlpicHHfxwB6BGpMibfbO5FKayJCeLsE042mYM0OnWJsYm98kNzb6xCyHbKxvbPBvL2Wf
HB1dS3dA0BDj5fMNzqPa1TXepTHt0A3UjUaVLwh/UP256U3BPDx7jBXVcmu0w6bO4wCs8xxYyH5p
opmi5VgtAn0hCrnVlnM258y4CiA3mhmCWJIsvocKRsNddP4qSj9BewIGrEWU1Ys1XSnLqYXfBmn0
QSeQnjAuPr3cllXA2BGwfx1GNwlFGJ32cMYB/aixmd9HinCJTFt2aigfS8PJDzBp3ue7V2+2eujv
efaDyXnhe25YbE17Kc4mA+zOwEUHyHDeNnqV+/C2WDfWJYLpapkvBaAgtI7dsSHjrka9RYepn2q9
QTIQ98/JUn/bD124hLcktm9J49x7nKZ5Fv34q1DDfmH055SFH9lTu+YQjTZ9WX1rFOWdab9Z6Jx2
MQa9EtUxsjbtlU+YPgwEV2K55jYf0QbkWvhGH3eu3V4esKf7KXvpTavMmUgLe1+zjJzxxK4cmZS7
XjTnxijjay3tu8UZxgpXXdA+CvTsd3diG7eXMHPMI+8wVMxxRt0lsGD1jbvv0l2GJX/VDZ9YBJl1
8vxc2oS3g6VnnA1g9ULi3w0kXK3bUhyi4Gvs5aTrEU8kCbiSRc+4bmooyt5YgM1ukZdqMPyxyfSY
dMAHF3cWP930FQiRIols00Kjyg35LmZd+gp6YVD12bd5Z31pIdJMzYxuKRjiE1EGoaWQ3i4r/Hd3
bZF4jOdkaxVzvKu0bjMM+Ex7mb9iCSO1S/0qFqM8Yg6twZ+s4sVtdxBwdskIExV0+PNMLM06mxnr
tyFMfm/68DqiGppsPGVssQbSP0yIV06FmiHvQW3VhoVDdFDlKpk1Ip96MIgJMJniWEaaCGoBwrIv
X3F50yt9iU6lG+A4Pyer2Uw0MAEnsNxwice6tckFlFbpDskGMiNnUA3WEHwjeLTJ7/mAfcQplLd3
mKad3gMk5kM2N82xSbwvi+H2XV/wWwfdAGpoeLMxv/is8WsGwVCnkECCvZaAWLTE+LYX+7AsNg7i
fHJ9W3fGIOgFb/1MCMvK7K3l4M6XGtLb2rFUj9SPjxMjVlsN7GDS4jaaMM5pPfq63Hk4phBmln5o
9y/YVa2jl3efZZn77Mw30i4fKc5IMphVfmaHSWW80MPijAui2D0lSWieU5uZsq7sHfwjRiVeTfBQ
fX/jRzRpdktJyW4io9Fme7hIyaajg0vcoVKu4dEs5dyR5C6hwjmPlvo5DNjK+5EqP2NFmY49hvfQ
ninajRCAEhpdryF4oPDkLXOs+KMpkw+ZoqexOvutT5oPIw03uozMSzI34VO/eEi7ZPkaMTuAx7Tz
QIbe4W2/CBzhLVR2/cMNeeL1W+qa4r1p6EbTpUL7lXk7lx7Ad2xv2sVkR7OD7Log5QP2QRYd0yGZ
tq09QCAIGaQwxLdWzC9FIBp0kqNOHrOCP8D8eJgf4ra7x7TYpv/Xv5qhMz9YNYEbPIM0VGrsV9wC
hy3S/KfW28YQH77u5AsTn/TOtszHSbeBFLFaFnP3JGXHkLg5qqo2jkblPY4pyXBOM+ZB6CgoYjp6
2EqnomGAbtdl+mHRZOigsjV7+LaB9vMYpf9f8BHGD0fQA82uTMIwCKvsZOpDsUMov3LDptlVM0V1
VV6ixQsBIrvuGkTewTa0Mhg7Ni5aAeMOiQKDDR4vuf0yLIjHDPpZrf1WZYOaozqblrUflWE+hwzs
DgilOeynonrpIw09WO0ebZCQ6CKS/GoXaLKJ+wlq6Je7OXW0fWghMXIdB/gCiirb1d1N3C+nyUT7
umTl+GzkEucxeNf9XPSIasTCBzPX2jE2qg4UJuA6K2T2q1HErSDDqm2XX+JEF8e/vqCpLLZxPTwp
ITkWWvdMy2sdXRiJWwtw3eov88V/y2JyVr8aHNPf3Z+mkv+ZHhOAcNh0/uM/rRv/j79kp/KPX/FH
9r9uzcfX7/ZPj8nf//Lf/SXS/RumDcOxpUFD7qGR+E9/ibT/hrQeES8bSEFOwj0o+R/+Esu6W09c
vPv3TO5/OEss/W+WlMizLccAwm86zn/LWcJ3/yc3khQ634LfSLcM2yAxwb3/+a+PR7aU+FCM/002
hRzLdqZiaiK2bwDmLPCfHkW0n5d5e52yEoM6SKI7Zsk0rHa6WNBk3vGvI0zK4eIXMcpMp3GbF60q
YR+AkyKpQQvjE47xArRKws3NeSXyoOsgvjLiWtJH8BNhfLbi1hJ7ltHC2Sd1l50NqC0MmAYLeEcv
tPTnP306/zDW/GGk+dPbhWaf8CgbCbBpSN0zISH++XJHFFyYoi13q82UQbZInF//hLVKO5leIzIG
fqAHbH43KUgLUOGV9gCboPuRYNt1GUXbZMaqZDFQC1fil2g0i1Wbp8MtQOs3AJVAFAw4MEr+ykcC
RDeXzn0CVcIKbQl4+ne56qZxt6b9X0/Zv74sHEl/vqzYbJMmNXlZo7vUdNI86VcwjepfYLVZFZB8
s7aly/rZDaPAqTmuPHdoD64Xa5tStTxAPbs4lRZzcFmOy9mDw7hlgiEfp8XKf4qEfhGjMW6XuTby
3bSQTwIZMXuxnLLfo6jB5GJUDCE4f2YYo4pikAIesoFAAh/V3hfM895axTFXWqOF/SYnXhk3UGuq
F4nMBOFFWrzrAxW1o3h4YqnYLITer2GnjO9W1/d7HlrFtsWjB0SWuCjAL+CCwvHOMyx3ZayDh4cr
4CeNDZCwb5ebzUxgMUElwPmLWXqDIGHIUSTY/ENVcVqX5e8xGopLkY7tgaL0eWl1743ZonuDtyyQ
t9qD2qNVDhl3q5I6LmO1Kgl6Qha5mnMUzSxLprUzFPW7NkcT8v2pOxjkDyqjvpLDNr6bRcrV0lOL
1nlifmZVFe+tmfGSFi66zYPGcK+IQyG7mGHEUkO14rTgP35yjIHcVguuforBKwOZnaTLGcbyeCwT
Mz872ljumkVCtNEoO5VkoNXGdPAhIQKHBunJiyKR7auGufpoGBOO1SVz+00XIlg1mljtp0SrPzWo
7qtsCT3MBD2TjahmiORkNeXRUPqlMY+7VGPKIhdmcEJjdW2hkMIHNPqhbJkzMXL3NlYzUQHE7QtJ
AkzFlJE/C/3ON3C9n6VtFT9yJ9X2Paq0NROJ/AowMpFrVOV40XFSr3LVoDmIxVdO8pTPHTgEkNB/
S2VGL3E3Qh42jCHZpzaL7XCIznR9+WkEGPtlVyJ6mQYDjFoFQHXVcV7t3Dh0nqexnJCVu3V7THMo
9paVFw+FrnNkOSWMuJVo2K9BdLm2jRb7BpKtTV8l5mWBa7HhbiJVDU0vQwZepQVN4s2hwlwp3cte
7N6huprz8rE2J3uD2qV/yWWSPTudqfhxODuQ1aI7FcwmUHxG2wUXAl4Wqb/2nbds2K63m7afuVfp
OqeQT8sA78KjuThA15lbtKFG915PHSNerCAXQDP2lTcchXVi9Cdod2ITsrjbYrkdz9z8OOTRuZnC
MAD6camWXiHveNjTIrFbYWstfnVIgWP//3+i/lcHqtRNV4IPtCWPsD9PnqUyPOwLnDy6VjHPWn56
/fjvchv/i+PN0g0D6qtn4X203X91GsuMUAG3c7dNS7JfJ+IACL1aDWOl7f8iMnA9rodeV/veZl1z
x7AinXO0f/NaHeNPV/79nP3zF/mXVztrndDdNNK3WOt6fHF2fRIOnwlXWfljKIzwR0eU29FD7cLc
rAVRq4VNjAgXpU+mVcJYCwuhwsphmPvO/998m6A9n1CdNrd77CceFVGmrCcM2BLLPAUa/PbdNMBz
Lyj3tpOTaAyXYJVhEhW+3YvyEE8x2ic3hJxkx6GJsHSIfyiEbNMqGQQNZDjC96fbocEE7XJ1ITC+
OtbgfM2DPmxGjotPM7f6i5N2io9RJ5iWGOqdWXTTa6k14Z54M3FNORaZeXbFrq5yXBMTuwbf8zpc
n4vHqCK8t6ZjbarH3OiAJo0wHYJORycfK4w3q5RdKeUFQXBkXbpHl+hI+JfVgj0k7btVvcB0ayMt
f2KcAPbDdACD1FkhviOtHH+QEZNe0tG0pnXfmvZrPznDXk/n6jtOQuVrqrYellobnt0I/NUCQfcV
po/4wV+WV0GswdVN7eGgs4vYiTIZEcqk86NXc8tIdKc4KVpYQwZpmA+MYuLbNObpZRgL+tA4M9Q2
BuzoVxYmiamKqkfIzrGvm4z7bILxfuWhZj+XzFLISZQVe6liYG2h6dpmGmLIHnnrodsSFf+44Cze
klk0IXKBccbDhTFIkc03ac+IuhuJGCoUd/WPLWbCZsoluxGUZBxmvVY3va6qYTsZ0bwzHMs5EqGh
7VFTzvuSWJV3637NW60e8dHjzg0KdBWkRM6ehSqi6R5doXsXCvxS+WNqgI+tI7YAQ9S010parALp
pXnomJhwAQG2uUfcbjt+28SRFH6Mrh2+nCmmA4rP8mq7Y83PFuLBTtto29u18VTAJxl3kwqzvfP3
IxKzKGl6JYC9FXEj/HRkn9pOmsxB1iUxh1DS0rl4MPFo/ogr3ttg1kv72laZCH3ZVqJb6zq0tmNP
dRmtvK6bdviZyQ0qWPF+QrskTSabmKEg4O0YBPfCIdGqy+td3rFDiyDgxT4co3rnVtnCrgoRI8ps
Ww2btiuQRdBdtwegeiS2In72DgApMZekzgidMoWfBdtbR6AY6gxGOICX42Sahp+xW9j/H+7ObDdy
bEuyX8SLczjz1Sf67C6XQtMLoYhQcJ7Hw6/vxbi3qi4a3Q1Uv3UDiUAiEUq5XHTybNtmy4ioBvt0
ANTutVl5FKVj3nEFNdDPTGDc+MMxiDmFvASSUCoybYfxNtffIvhaFTezqMV+Hcs/tel194nC419x
oo23mTX7q9YnHfmcMaFZq8+mBzcSbdrkwoxvtvRGTJRxZFxpmIFyiZB74XwCDW40WaqRmtKtO6Tb
6FiRHbh2PfjDVTU6zU9ogIFPf1l9Ug5SVWoIGuLCsRox4BMMoa9APzRaxZogAob6EnouseGqtQwI
c/n8MmM42Tn2ZD7nSWnfESstFO5R9KsEQM9bKZrskCtX4D/sZbQpw9C6EPIs9p7eWtvW1TlCeVPS
XuyK4dke8CkJahi3+kA5GCclG9aZ3gQhhdiaeQvzPGUX3rDutO2QxRJRR/1NObHlexlt5hSV6MbR
sav0lGoK1c91m7uTaRp9ALjWtxRgzvc41MQHQ0Xy7M7JeByUDkthlrifRtOFTNwL1qJBae6g5nbg
GxtEoI7CgPe8E1gRlo0FrCx7H5FmBnove7IvrXOiGhx5VXOAcOqqbm4BTuwd/hQdJaDUp4tiHj+O
YeI8qdgIsS0aai0xqlznwpzrVSsBuW+8MhxYikwpErYu3kvYj8eSOtldlxrqTaYj1V+sWvszPPJ6
63K63LaDmJFVc2PT1x7ShQdqFGaEkW85/bo4RiX3sT5uMPF1ZniIVB1s9Go5NUuz0t+DxlPbqAjz
XyMPhDcaR1jyQ/bcJDVbzJlTGk8gadFu71Q/k8SyMVpraJAeZEts8c7N03X2+paKcH+IYUL2Ci2w
ALugHsZPt5bTiwgoMu08N/IpQx4PVWcZftxpwaU0XeCnTT3tdTuU73QqcOLObVby45g0a5aDPzAB
QKqPbSOH+KHlPgjB/GFWZfeUxGnBycYbESV6OjcftjboL5xt2tNIbDpENIHsSJHvaFwpGuE3GWVF
o1Y5LNy3JE9p1+Lt3cWCGcagATPbQC6x440rveFsONH0PkgyYAGa/lGPC9LgLtDcaciCw9i7yYmK
Qe5EtT2T/4B4vcrJzsBrbtLDUM2jr/Oc8a04E/vewRW8CVIMy2Zi9s85Q3K8bUAK79MxmjCeq2ZH
sqi/CIEkqiW8s0Osucs7Qw6d1s6IDBPLbJ9OE66UejDqfdgE8WuYkQllEGmL/EAEGM8C1i7NT+bc
uWKNw6+A9L2Z9UIiaer1tqhzqkdBl/qit5NNPGXilWpQgE/sPtoL2cjyHJp69VRhqlsbGabVNdAI
3L0mj+iQ76SrF2k7JQFxrLFqlaTwm/FpgXIAl/wcVQOrZ457HdVEXbOYUOjSfPZqHoZC6PWtHJGI
zfRnQFRZheQvx5qTzFr1OqN/Dc6dmUa0sD2L8g2zX/WUU/y0g1AWoAtSv/cmram/Qgdsfc2ex8tQ
LozuufUejWV7m562n2g1pETkV0A0Eezg893G2YG6GBXV+1TzAMZBjyckqwiD0QJM+jsSOEIy1oEf
RBOT12KiK7QTrXloNZEc46mN6GqifNGNEuyCQZZv6bga4QKGh7ggkBaQk22QMC7sAe0Hh7K4ph0c
21jBjWbDl6OiEgKIH1geNHTbJBKfcT2xrW9EehmEJRhS8nn4Vvgtt4yD1JARnydftrBQdcfCbRQT
75x799wZrcIYko43T0to4bNJ48X5wgfCrzFqfM6z8VFP00SYnbg8dXLNH1a7lLK19KqlYdf7Gavs
iyWpZF5FooY7pzXpM+uqeTtUXfJeD4qOA2pJinW5fISJX8TGLdW9gvOqqo6pCX/MSErj1pUFvXBe
bmT7yKnjL82aczhhNMBuvdEgo6wXpn5w9ZSFX6wlNl5nGoOoxgppgNg09Kv7U8KOTlGwsNbM2fnV
FZIjR9vxvNb6ON8XOr1VBODE2hGtJglMVQTARzrYtNior7Q1dDcYF92x50XeuJeKbUaU5DiHHWko
mzOn0MPhpUrc4k5xZX6JaK9e5+PAWnfQ5m08WdHE6opFFtuObi/0MT/TJ9xyrGoYWoDhozpRuQkr
jYh8QREilL7XzrbYjSSacJ81m+B4aSkw3ETaTmZs9QehbKYty6aoSOIoWWeTa73l3ME4Y8xqX4/x
jPmnojRyBFpY922wIdkSe7u8TUNW7Va+z70geO7qPL934OVWsYGryZIiXw9O9FoLy9qZQ5c9S8WD
jwwF2QNHlq961EimWrQHNk9e8vP/b6l2mc14DCPqURwldGT1/yMY6Pz1m7aVf0cC/S//B/+CAyG5
6hD4mAc9iGjItf8p3ur/sAwpbORYk3/RkWn/Q7t1/iEcV5qO6+Iu/ufX/IeCq/+DV7covkyzZFtN
57+j4MIgWqbO/1L/NJ3vYrr82As769+0WzPrCDamXbTPRmKKPa8eF0WRGWwSWk7dNSMCIQ6utjvi
vkvnRipvSmjq2FnsFDnAEDrBrN6tDUU7+xpcKQFVIfP2LNoq/02TnGcSgZyK/RxN8FOjZDS+BdaE
t7xK2icnhahOST1kToCxfzn5VRhqbM1Jo/lJs/TmSQs7NDofsFSKRkurfzC9GUe6soPdFGTNfm4I
GTg2DImtlnfhKU1H8a2iGJ+ukQ3mdVRZ0W4iZVBUARKr2+WVyZO4GNXk7aAOpyGZgoIFY1+RuTpK
J7EfTuHVeIksIz1MPH73M0Fqwe2PnrtVVtYcQkNTottRphHevGKszs4C7G+wA2Q7Dyh0tTFMFLRN
zkEpAp7aoYOyAy9JKRnDr8TSpqMHyfmYLbpPFfKU+wv1z41AQOhq6ieNvoA7Y3EBOVB063Z0vLWZ
VbM/iAl7TJwpb+/Akv6jSqveplFQ7SKJh3JxT3JXDfU++iX6DM4KT1T6pDJCtj303ZEeNs02/hSu
l26TLIVkU3KLXsUjz/WVC+v2l5624j0Pe0JeJTM4GVLK6F5xj4Q/qkbyt0K2iE/8+PFTMw71x6ix
nVrHsWxYIbXsF5NwGH9EqoOIO43TgXAM/Yv26IgfLmd6tfLsmsGUSb97V0FkPxJoC36V9xnn5MHa
TXPN40iE7T2LXLoJ2U8nahMZUntNjLSDXRw19aprqs639Rzz92ilaq2guUDxacv4wwud8CMqZ0hD
SZUAjTYidy17I3gjDzq9IEuOGOe5AUukIArEnKB3L2XV2GySa+6YmLtTSjE7mXvW1WZtfQNjXwdr
XMUYlay0IcEc2zztTxwVyBnmCivRNhkKbdllz8632Uy9vQ4w2bCbz2EN+3atw9vSPIYeACBN9YlA
QvNTTur0n4UK+jih9rWMXRNvVZZDwnGtCpHX8AI6D0VI9KfHAE8+iVsJIC6Q+PVq4v1MNhWH9xaJ
wKCAKqkcdSQGFUAkaavrnMUzAyr4N/tSN17ZMlZB89hXkTP90FxCDv6oCjDMadV/E0hVk8+5fHij
MaoA9QeMfFjTa1iM+wi2sba3qIy/So1k83boKZEm4pTLM9UFGAYSzXs2J2wYgwnemu19hMVh9s5z
uhyudQFRI3OC3WDAJ+HMFMCbFZHjwwmVawGLnygXJksYg/EKVh8g5cH8FYv8qchrIixlighg2dvS
m8prDGHjwoqGEu1RffHDRBxowCz+5tE70fMnwOBiUtppPDw3piA7WhS8pkxmd2C/1ZEwYQsEYMlW
G0P0GTp655dEQNmYt0AJRnRn4IEoTjTgYGNd2kPZzHewMzY4vbAb4bhfya5Ot7lISdfgl600jdum
WVaw51t7gy6kI4aUt7BKKEXLx4/UaOp9gBDGvgQ2rkL29fXKZOCaL102IjnTQof5EMuNPeBzt6b0
O+QQco7Shkwqn1GH9lCs03q8xhP4wLpjr0Z3as95KqmUIFDB8t2+GwYhGWl3Nx3Pz6kNPCpXCgv0
DRyk0gfwysFdpvqGOR8HLFHeQ27Xk19FSz9ng6WhscbyNC1tuc0sjUOp5yY14aoX2zC3/rAX+dEY
bFnScToPrXmTrrfIiMeZSifqplLC/e59jPuzUXS+VpDXSyDXgsZf9Rw+K+U+OTSEoPCFq0mv3mmv
+B1p+tUm6qRcAFXUzu05BB85mr8MnsbdwcTlkrxj6QII11UUHNHrTHblXcfUNrjU6lk0knTu9CRp
tS9pMJXdiSQ6ekW8b3QDC/Bisgdm6xcjNz1h+HXNzdUFm947j7r23kf0+lAGn6kT7XGdLMHE5tVw
o8viIg8rkGQ27Drt6AD5GdOTW6TQaYCUy0dgv1Zk0PvJ9ZkvgV+Drp5D+7dET7EBhmMaX1V9d2x5
Y6G/kj7SjrDYyeGOXKSDy/PVpFeznDdMHFstjNKljJsAPCy07Wwu1vV3y8kABGjhLc7F1iVVElVk
5VJ8EddcnUJoQVqj4/T06TO8pZ77jiuvI0z1qQec/nU47etmqtoHj+insikezVjvDSpJfOXllDKN
2GyoDTqVdT+sgoiwnYSAGsxoycwrf/IkfVmO2ZP1yTwCEaPB8j2YI/KHHoEO76S84bejaqzi52Mu
oRI4x43o5aWz7a3lad4F5YYHSXaiDhB5mS0CoQWIYHRP4n1tUsr22oYllRsYl9hT2S+bSQP7O/s/
V4EHCOqkvwCrAN5FacAmtsPy4Ai6tktKNSyN6IgGx3zFb+8ngqXy9anfTpZQ9Sodq+q9TRCwodJ5
jD0YJvsvvRNLT32nXXoG/4vXWojcinrlz7Zqpp8z1eYP0yVFbfHeHEFtTWCzivpt8JalARW6wyGk
pfC9LCNn6xiVvuOW3T93xCnjtdcRdqH5M0YAJUl/Yg2HDWnG9v2ZxKY4kUVoYuSpLnujHzZ5kekM
YkajrZXYQ1oazmrQW6CBsTFjeDSbTs82XDBRs3da2BLrhqFkBXO6/tVXNaMXUIHxPUmVKA6sHhr8
a4Y352slaTzmMso9Sfn6MH7TJVr+zCzDfukofGQ1xdkPQ9HQAEpmr/xu1ePIkkBX6W841jkxrsRp
HjVAI8bVUWnvM1plv4OoWvnSMZJDm8gkfcyYR+Mnmjqieb0UxmLpShS4G1DiPLiWCe4RgoxVP5Jc
KGfX/C3SqeqquWRpYX0YWZKRVW7SmDNOkV0iOpE+piiM/tQwWi/U55QP9hjpkUZNh72t5DbOOsr1
EwxXYPlDLrIANmO1prA63puF6MMNjVMkqkSiM8M2KqfrVvyt5kncMt5NHj2hY1UbgMJ5XQ0tdEtV
j1n1lQ9djbh82fA9M5KpetkZe1EZEUOTlhLbdexvxe3tjzEV8qzSGQ9P4hotmMHSm4+dSMYf/yz4
Kc2hfkpNTK+rph+s0e91aZ3tUOiSebLNsQgXE2edoLIgM8MSF/i1czc+zF1HpaAcQ/FktDaJQSx6
HCVG+Ba4b6L4HsOy+CTjSE5+AKjoV8DRwGbSNILQR4myl7ot1qwU7b4a5SEz9WhPvROV5H2vPlF0
LSqvG538x5TbBwO/+XscDgkJ3yJUtyq054Oaa5zBpmmm94Z+qJ3OB/iLGF+BxyyGbjjGCbf+UPCh
kcYQP5QzRiWr3UD7JpxTqjUIAK1fTRPS2CpWg3FrpAMUwhyqD3vi+LwO9bS6zPwiKLro0evMbChu
jPX6U6ukC8KEMfwZI234bOaZ+xhdNZ5By0h+qTDx7nAY0PAzF0FXI9lBCKlPNEANFTexEbqsoOLU
H/thPpcePDjJSpeSQxIan0iGVDn2fXSmgdb+JePOEtvJtMT3sNQRt1HqPdV62/6a4J3f7Q6gDv1J
zALp3LQ8X8gQIr8Nl9C2YhJ3dkQGZW5+zJbufOaU3iC2ILX/ILDHp8Ya8/A7oEz5xnrHAHVXOfk6
z6R7hllacg12LFC6su8/MKZxIxlqBALToKuiFkH4kVfK5ANbLX1QdqR9ankdD6uSxpxr5SW2H7mV
c2txqG2qNMYb5xIcQtO37KsTtuqnN/e4M13LyC1evdVSlti43YunRrKrScupemOEIBtXvM/qyQ0b
LIvKGl9n07Z3DrySL8iLHsecid1BjxPhlTW88wiargCmVBuh74X6eJY0mqUbaKXNU9wYC6eu1Tme
y76X2B/+dkxVVI3HRyfhlfs9/gf2gcqjbirXXMp6qShzXlKt759TfHKUJ80FJ5ywm8sjNiYOYNEw
sFlRHspgDO04xwk60U+F9M9i1J0FMfNer21vHZC+/Rgpk0423UBJ1VrQEnSMbdZVxODs6NDKwpuX
pVH3FXIA1hktXPlIB/IWONfImOPBq6YbjJjmYppR/RilZ37isBgfuhG3XE1WdDZTWhkWewYNcS2L
LX3LgYkMmuOGbs85J2qf87TXwy+r0sZ0IzUG+btr5UTXxoFOEIcgZ0kOifgcFYsLtrkcMszbHNc4
J9H2JuGqDHPjG0VLkSgIBUzgUerGf5CRHRMddAh+9H2v/yRsFn8PfBkL3iYuGr+hNIN7fq1KzLyU
pG1jLcou3VBF57bz1A+tthvrHNTjdKdwT7UnZEtxobU746w6SX3LIZ86P9tugy+P+ewh0MmjLUOG
p60bpqFsO1W0o63a0Ey35K2GGemRHwjTeF1CujMLvKp1CpSGPFD5ZXh1pcNwDDPW7ZH60S+9VyA0
jJ7dWznyGKtog2KU4/gS5HV0pxyXjSXHmGCDKObINVhAvjV8OQvKR9g10ZmSjZrrNzZ5GZKD6Csx
9bnZNm49XQGH6o901mlYc2JJp6KeTdM9mfXxVhcIsdjP0+pLhY3Y8AQMyPOAmsuQXWGmR6ygcX5w
STEWma9D2fD3Ob1F99YKTG0TaLkzXSQNqy+DtsjWVoTFbKMjmvzFtgbHkivvl6KOiIihKcMHT8Eq
xPcRe6dkWa9Is3N/Q2mqz0Jr+zVxkPIrX3YzOHJY07TLxqZYdjeAv8wjtyvxXv3d7CAS+s3fdQ+V
Qkx9bqOmizdQ85A4nEInEE0PamDCU1CG6tL8XSFRKxL7JU6zqyPmbCv/LpscPDOncNlAhcsuamKS
9CEQZluQ1O12atPmk99y8DX9XWTBGzV3lCuNP8K2dChuW1ZeMGEQxzMTsxC0p7uKOvkRY2y+B8u+
rGiMEIbDskVD8kBqXzZr07Jjm1TLmpWEueWXqdDfaoxHrOPsamrxNfWcc5d9nWCPwe9uVKzx5LLR
o1wOcMWy5YspXYPctKz+Ujmjl445wdI5LPY8bcxLuWwLaYJkcRgac3YAk5O82V3af5MncHecfey7
vawdeRwZu1mz1Au0UyYeMsUKjZ1VZf13a8kdUT/os1422IHi4MOWifuecGD5dL0QxE77dxUKzjG/
krOOjgYKxn34uzStMUZAgbJR6a1lq8oEbFxjfYYFCnU3uTWU4amNJXKNEbV3DkEeYtMJljWtERbh
a7SsbknxW79soQiM/V3sLivexksYIxw6fpbDT21stdGUbxX5dMwHQnREp5d1sbksjg2wC0+WnXQH
eCmg1/4umJdVM4cmuTFmk6bTZREdxJMALchQeHFzb7riJR+MVcOTh6RnQY9JLFCMA8C0L13UU8NM
K9qCv4tGe1enQDUgNE6XstSwCwEy6FmJ1AA3lwLL5F6a+h/HaYxlZp1DCKNWPcN+mKj47s1mO6Sp
WzyyyRxfbR6P3QbIg5P5sSysT9o01f8Fl/6lzPnn/wHHsCldHdPQ/94xfPnCmP9FBrj5+nf1+V9f
9596syclTic0YkPg//13vRlIKF4dxwTNJ53FRvwvwVnX/yF0PFg8ROxFXvbwiP5LcJbWP2xpLQx7
bh429lzzvyM4m9ZfU/B/Cc58A/zKpoMZynBt5Gjnf2rF0HtG/aXPbwu0nODMHHtHcN7ecdQt959/
tEkCg8A2/bmkliutuqfQha6Dt/NHzCHzyCVM8bK5yoLIhU2fyQ3hxY0eOvKiW+WWc7N7tRPiRrHV
AjRAoXQH1d95A+QaWy8f5K5JNzN7+jVjnLhmVg0iuFMH5t3fQZWqS+WAsNdHM9xGur0mqwlAWg1P
LRUuR0Yo4UdVfSpcrTrVFDmy/Z9/WnnXnqqkRzOlVQ7D8pFmt3QrsRJvuwxpz4so4iFF8VpkZntr
KjQVixCS7GZCfWAJjcF7ZSDkzjlKdSd7Dm6+r3haFSWAzvxtNpvmoPd9gQsicjm5ms7eIcqyw05k
bTlcqRV52+FiGHTqNk68S8AF7FOCQgflVbduMfYj2vRHKNzkfab8arZSkZp8qQV5QatGEHS6O4K0
eMSBzPYTRGX8EWttdu3nkWXro9d+Z9CGSi2fjpWBr6aoN2Tk+wsJS+9S5tW//ujLNN7acPtZvnGn
iQim7jIr+84nZKgqC3sSMHGGQjLFkDj5jeYZSYUodknXuafAbi0/tkyEX7Kvm0Qr7D3kB+tMIIzM
eNYH115IUEJYiJMlVfc3AThFyY/Mk/1OaX17hMyHW9TRwksI7HkDuq7+LDymV6b1N9Lv37rBA1xS
Hj6Zwy3ycqCKlMR9BEn/oD6ueO/ZQjRQtdZGT9H8JFzhZ4qY6Ayh76nSJdp0K2ZUjYz+WiFfu0iF
rO/H8h4UKjtK0X2X5he2NvWZmPSRsefB28ETLQjJlIBoXceZqb45JcF6sp6w2C8o8GHa2OAxslz4
1UgOhM6gXUMKF+USG0jrhofyojKiRJZmOZeSUsr9pytiYoZeVp3NTn3Ybo4/LrHuFnUKNCC5+amg
AJZEdfpGUyunKqO+Eeo1D0FPqDby3PEB3Rj2by+q32N3tuqm/4aUTfHAAsWIGic5pZxc6M/Uen+C
utyWRX+ZKpJTk0poJEylefbGUD+1XJuloYoDFrXjSIZ6XaOenznkT6uuXujJI1sWp40OXeiulD05
J7H80czzJlUleDlwehta/ZIrHQqe79hkYI2ybY7KcZ4ijmV4Ukdjx3M72GYi2qd1ZV07O/9VB1rA
WFrymQmkhwBcFn5fluzlMcfhRbsPVDy+Rlm1ySXchhzf3afjRrfOSCBpVKpaKXLLZwss4o5/uTWT
LDcA75wDVj6bTBebfHaq2tmQV5JW5Os01X0gE/1JWOUGygTUTYHCrv2Z62CZKZtUp14QBLZwA60a
IFm3QJ8OVlrtoWbgSefWsUpbAvAKhNUubbKdbYzyvZ2BmGKVv042y5YSz5qkWvynioOL7l0H5coP
CGq13/diONUYNHdFhCZNQ7xcWxFK2SDEjbGB/56O8Vpq2G08U2VPPCyiTZygYUugSPT6MKDNOqsU
jygSpgeMoD3MILyEvl0o2OZs51CmYphec0yRd2bW3U6mJANiOvt8o2XoHgFGsgKkSH2suzVIZ406
0u4GcGfumN263LF2BcQNakcxNNYD/Uf0wzG4mBcbmX30uMZAKYzrKo++cc9dpMb0J1y7Y9FmgfMY
3mvyqNmEcVvGAAHmQPxWVnue64G/oZGyZ5HQ0X6nu7D04trZI7/eyyW0wAHK9xB/13H9EEoWfmHn
T7o9nm0j3HBxG+sJdymonPwwac15igHOcDoDwA/NFLjnlYY0+sQF1G4EGsQma+9KUAgG2wZw8S8k
ySkQI19nNzG2tNaWmzw5QOBqN3ocU7/QWpd+nj6ZAGI0yZJCj4F60Cp+QVb00enxvvcn9jntrrL1
qzLAMxpi/DDi4qfURm8N//Pb0ZBDQsMibDn/UfFiK5Haxo07iheIyuVDYkB+k+YKBD8g7uxXTXh8
TujcaIZxPwgQkHYPNCZ6m3Fx215arLECUeNQkReMJiqzqULKYdWu7cWz2We/m4GUiRfgB+9DuZMl
73WUJOck115HGhC6IEO59xw+vIuRU1LFsrDw3PQCotBfyt4QZew/MgVgqnTqqACTrT0vbyg5XgLZ
rti5LMyQJoXDK+c8ytbhHftzz9DmmgS1oyNjFoyyBOhkw4Zwje3yD2Xs4SrO9YbF4U/6kKkvyWKX
KqQlRtJje8pdrKEVuDvsLXzZMUvEffSGl8mxH6VnHxlXBvBo54Eil0wNSN3oxmPQVM85PbGpCaJY
BfqCr31yakybc4d6mIfyBe3jbnjpzvBYBFiJPMRu+GVr8mnuQh+mkrcJ6bhgWcQK2cFYlevWSfWg
Rpjrj8SaEjLJiC0lnw0Sz7GxxjUd7wzWNwtN0HyEQbrQe4Z2n2TZsYEd9JpPtB4wk7zaxDoMM/S2
mAcF2D39YDauueN/+unUVCiMZk3qlbixD+S/uC7955exfw09tnJdZPQn4XTHrP/MjJLVwMA07MU4
MWXRbwZm+L2ta94x6Ojtc5rYj/Um2+RkOaitGj+XpIPvRbLuVrlXTWuGVn0Duc0vudw2HeVA18Ad
f2izSH1zAu/O9Nc9CkxPQd/+qi2veWBKxLurZjb3gaOjTBS7AcUOQrecd4qrbp8uS5PM5HxQzt2V
kGKyE9Mx72X12lv3CTy0n+ElZ4sdomMbNC9PFaSjysh/Yvn8SPVy2LHza196952GZ3ZIEUIAq/VF
7spn3D9G7oMroFGz/JqddoLW2sPNNZwvQRnMxUstX1JAuYI9Nd5FDoWP8+L7oJXYHbp2l4o8XVf4
fE/BNKHDINpxLElo77ELMh6pE6+JxoHqgP3k4x3strbFZRu75dU0bQeDptsdnY4RMIEUHtndUxxX
4okLQwZbrRq091bED4Gtk0kKSDyi6XqK3SXWk3JqpTnQFvVnXFqYCscJOQHRbJuanXeKwvSCvzXD
16/cbWH2VwsYyW2y2XU4HJqOXS4glIXqalvhps6NBuM+8TEBq1DnV37ygh2AH/fI5iwDC4f0pofs
HUIkXRZTneaTLLZ9pVVvxhRO90lv8DA11d2N8NlnytoObUVgXMfg0C6Ect6faaXL2H6TQUDfaviE
+0n4lvPbRmE/hY6mn4XRDgdAJiDCQKbkQn/Rejc9IOpiZ5IhHIem3aIDN7fRNPdonf1jqueBK7/e
KMTXbliYI+bg7grlaotSUD0HwN1Tjqh6nE0vyiLkIXCLbxAM16YWih8eLo60yoNzObRXC/QUyQ4C
DPnUr8ek6tdlTpcLQTwO+154LB0wGGVBY0ATYhHU5treFFUMbVF5zdFcDiIJjipukAaqE+bflYMY
x+dTq3e9C8Vobtw9Da9ABYryJRvlm6W4vFL8Lo+Q5iC6UPLwEg9FAhABFGzD+7JBOxzWtajRjLCd
N5rt+lN81ME0vYxUNV2LyTrNHncJOTr30v4x5EV19HhRld4Zp0x3f410eR8pV+4PuDvuo+i0DcqU
xS4yRvP1ArErXCtl4Tm9OXNXHYAPlfeiyhAK+Za7ymN3N8T6uZvPxCk2hOnVrRcceCgO34to8raE
Iw5uKsd7YVlq57TQMp2a5dk824+JZp8+qW6swpp1W343+A5vU15p6/CVccm4jlN+7OrUuShITRuj
AIHQhiHU+IauosEkUyhgt5EKe27qQeyUaujlgGK+VRbQP/bEycmhTJSYhtglpJj9CYzJJm8Y5pKS
WSvqMZ2ilP4wdCtfe5nl7UfcfzTI8gmaHDp9B/p7avc2aKQaNODsrJ9HFeF2MFiA/8GupJEgwS2I
5HzAVAFnqrD+aOafWYTheZhSdWvd8ndIu4xIX7uAN8OKlNoH/eRsQ914G6T3omud7ie8Pw/wR6IM
/Lx2OJqzpaGGTPDpSZ87bXwj3UWTdVBjW048sU2cbl/J/FSF3YQt3eeNXIfs9J9whHwntvXTNgEK
qdj5qAzuvlw/as8OcG+5Q7YlIwaidNa2SZigNdG5ohRs/TwEAeZyYoWCUXbbcbaWjhRXrRiftI1e
j092NruvRfAxv3VTmNxlp+zNYBUk/ZGOAjczAZyIixf1FLLjwFxp/B43fMx5ublNT3j6w+rG/BK4
sHimJNuTSklB7LNogoRHl5frveKLMp5Y0/lEHIEK9x6HUYhaB0gvYDyl/SWY/m92x/ES38hZLykp
GMjWPIU1JC/42N1oG2e9reV2bMtrFGbpOauzkb0d1yQpuEPTov+xVfuKqXc6lLIG6UrdQzg55NAT
wztrCPPWpGnQbQrGXBahvmv2+s4040sXJscqNShIAvpo07i+rUqnvtMd4msTsSKLoEyeLb9FGNYZ
jaZAzFnX8wgn2r64Ksb82Rpm45FRTYOpO7TX6Vh7t8kayMy7feBXTqVdy3Yh2xbN3g3K+hQ1UJv0
NMQ5wlr/JAaHkwMxy30ptWttVvUxgwC7HyYHtgR2zzxcurEoYMq4Q0wTc6GqRsq4AuMoyTGwKaMH
D/wG93w98g6eYX7IoZEX7C79vcrHLc/k8MCe41RSr3aGlI2dABQqTzuqu997usEc3Ri/SPO6604P
sr1Q5Rs/7XS2hAtls+pgtEMttSJH3OJgIBe3MLuoG2t80CfZmTWiPIQJwJRiLPykb2O0RbN4HkNu
9YaeIdyXUXKhFMfa087xrU+gr0yGDdsatlYw6ifbiQEOapE/eJ5zHOziHFUt1mlivWzTtYPN6y3d
6iwtsl8GOwCE98jPFSKOpFq7toJ0HYXGYYjzc9X/9AL3OcmCs+CNW/XS+U6JXaHGjE+UU2+AHjSY
LyC5lFEIj7qB/zTsVUY7TD3E9yyosVPY8kfWGowdpn212W+vSFE9/w+SzmM5cuUKol+ECPgCto32
nmwO3QZBch5hCh4F+/U6GGkx8RSSRmQ3UHVN5km0BOLeocH3aM5rz0FqIkJEgSntujdvsb9cnAUS
rBFGzX7/SA53i98HebbqPzzsxivHmoneeSCjObrU75nP0YIx42MyM9w1MfIlgs2UBLbCKjxjN+8e
RorsA6KHkzLatZbr/qFr1Q5rHtjUMgNBmhaBY07/GV7MlDmJC+TyTCM8yXTIlYuizEp3DQEyi87j
mlBdrmfbioMicdci1T9FZKAWSsZXNHY7Hc7VpqvAxiL+ZETxCHMsoEljf3tj9dSzc5ur99qwunWb
Z6993/8hjID5HqyRZqY/yrSTVle/rTZsoxSMaLsgw6giL4Ye57uwsH61WC3h4CuiuTj3u8jfM/z4
FVY+74Ataavcm6ONiOrsZOJfwIVK1JZGIIzsvX2Y69+lGsNrr4nwKo3QW0MlSTYLVXUlQTyvlzMB
68ECVp84bAiGUxdH5QfmhNlHwQAcswQ+zwgzCyvnuT3C81ucakc3kzfMVVfgf+0lhQbXRghXvTSG
12JX/tooMfNBxWgO6BWu0DKR8U0sqU+SBFN6Qac/CR0br93TqIFdLeg36/9cnax1TYbDDUyTvdE+
LJF7sImSszGMj7otPajSZr5NPWx/1kAJVAFOOfghAnapbGPfpj0kMse0tyQ+GHeB2CfSOiQ+vBxp
qDFsU3OgjEhtYOHbG/SKam23JSdhlzwzHf2yZFacVahnmyFFNo5/JaPvZz/a8Gow6vdfki65U+Oe
BF70j9GL0sBbtgpcTsRdJuhg5lgSuCgq9cJFsuYvwEZk4IPHrUc5NPZrHxxQ0CV8/ARbviQK9Gtr
i3egYM9moz3HJq24SsNm37gYG0g82vWh8ZESRnihF1iZLicgjjrYPhruASmhBzZkHlTD1kpCwOvV
OO9GiGYrwmhopeh/KADzdt2oeuIRyptVd+zn6KM1PG55HaUS0DmuolIRLRgy1zMr4sIc9R0l1T1s
wKO5KS/R/NdDmEbx7vlQZtI3o41/ekcMa0RIH9JhjBt5VuCbEUgxgDUFpFUwsTbhew5z5lq0PsVU
1QbFZEdYdLT3POwC5UnkWr3zXIN2IbwpLaCz3ZzBzq8NEJtV0eHxYoHDzdCyx+befh7awI0yVltd
tu11HORNUT7lOLFvideO6xnwkT7YbEjcp1h3kYI6REvymNYny/VOfUN978UA8NBswd9sYIjG2UvN
3gy+b5futfbbdAGzaFSeTd4nL13LjKeQNVhyEj6R4un3JG73mNbincC0uMJxldEVYYhTBqIQMNVu
2QecuPOOtLCTd5uazn1L/IU1B9thOwO1B//Wxh8aPgNhWWej0b949YpNODO1YeTsX3HbEl6PdkrN
6S2ODwXn0o6EiI20WvJ0StNbNxhBVmjzyZegfcV9buwQejH5LPH/TtGlkIQmoUQ9s2qmD8cgvefx
5lClCsSqhTJNNaTRDJ2Pps3z5NZw3F+LsdtWqexzjHD+4BO9eiF7yLL0/H25RKiJaxM1E5hyqa/J
YK3QcbZaMDdjdJkTUqGmcO1Mpbrm1UzAky/eVcOazLXlG9W7DBoQ3xOXSZToPyIFzaNs5oIWn2tE
HYwqA+WNuzNQjGNl9Pj2Bnl0FrOU7O5lYVsHnVFlYIbOUVTzuZfK2PY16ThAFY4jau0VoKtT1hrh
LirRgVkFEsjqz6gR35FMSYdAG+m82/cPArmcbW0+FQCgS0Z2K1wI6WruanhyiWCC2BD4odxDjhpp
1elg0AaAB7DU3BVd8WomNYaDq36ZQI+tmFS8ciegRCV6g8xN5xlayRlpEJNpv6oZ42NnQv5LBcHg
iZ4cYwCMz1x9NwsFC971HxrwhYuFYbuDlJVubWTGG5M3sFlIWg1ErSRPNuwkut3UoKdoeUaKSD9O
GokvufKG7YWDbdzwtgHLyzkIyIg8RtL4df+xvBaqFyk3SVCbOKzdhfkVA/+iP9K2Hjgwe+GCAQ/9
my+kMOpCog9plxaGmFpoYv3CFTPQeq778Q4w3Qn62fOCvsI/ht4sWimXU9dncJV6WwOX+cZgTDd1
7iehgxIH619UQ3tYS68NqLNqYZ7lXXWClI3kpmf4G+2FjhhjqoSOER8ljls7sNNGEjoUaPc827XA
1cKFshYN+lfjI4yPS64HNSED1rIXubDZXCBtyQytLaGuWs3mCscOHDeSWRuEcHlWvc4dVDpD9tvU
duK94cgdmWPOcwz70wEPp1nJXSByWKhxbEHuovPKs0kpwyNR/tYJYam2ZE7BffKuj+nRzfno62ZL
oGZ0swbgfiOJTbIpEQyCqSc1Nv0k9Njc9xYrt9LgSWiwbK1kw9ep9ca5FlUSiDhTR/bHl4hxE+PX
uqd1SKjvUvZG7vOQE4JRhd8j/IsVh4/w2HjpCbFbEgjftND4/IXL16BwpYtbl4y82nuktWKTLBy/
SjiXeiH7Kbuh5oLeMi7Uv8oxiB1xDlCCJ8LxaGt9EIGTbYkjQCXyDON3XGJEYcVgdAvLXRkLYVCA
GiwW5iBCJwAner3HYPIGzOtDgSc0Fk6hhuAocNglFtxQAsV0Kecftk8N0wutREZFxkKphXf/YbXq
d5kHvCRFy3AxMc4JVnqNYDjpmuqEFOZRWT48e6NtqG2JVyrMLl/rPTPuzhjAhIBhtBYeY7iQGbWF
0WgBa6wtI92NC78xBuRYGBAdY9COLRXhfmA0jyncP/DGP+Ol7EHvdhtjIUPOCyOywDy2CRduJAIO
eaYNO9YLU7Jc6JLlwpmsbYiTEvQkSb4+1r7XYWFSculDEYZTgd0XYmW+bNkUEEv+9nqXh/SRaiFc
2p3AhbhQLxtAJJSp/RaVIGGMRvHcW5p9qpHZExyICFlD+FvWA++C1loIgaBrpvl0Z+gR7tDzyj2Z
AyeG8/OfGignlol85y2cTmshdmoLu5O4IrFPFp5nDNhTjAyUvYX1mf+jfi78T3R96bkFCdqN1nDL
MSZdINksubWQQ03Z5+uuLP4rF6qovvBFW0CjCuBon0MenRYGae5BI7Wa5mn2R3LCyL+ldFHGpQ5d
Ca9c+zPppMe28Td41zHONZSFWf0yNlagAKC6gFC1hYgaNbBRERDJE2+EjjnUYY0LQdVbWKoSqKq/
0FWzhbPaeJIU8DlnS7gsMoBW7msfZd60BGYvpFat5ttDI7MQXAGxXSImHZLWbIvQtd2j3yeTDUyv
aUXImP95P8n/SyO1uAUP/QIX/vdHW/lvM3rkvbMgZiuDXQAXSIqGEXWKRWu8EGjthUUrJVRaqqxj
t3BqJbaSJxt0bbYwbKuFZpsvXFtnIdyqhXUrl2N6khqzsrg2101S/xb/2LgLJXdYeLmpnXoHI4uM
PRHOScCWZzegHSZ3YHjuPXZHjMLh1kvL2/aM9XgbKRmU0ds0RBq5lKU6pLZ/xKU0r6Tyy53hIwWf
TWWcyzp6Q02Q/DeNtNVMdQHSm/WhYVZ/r7zR2MzdeOSoHtejboy7fIYmnC5c4QrAsFhIwxXIYXTB
9ZkzACxR1o4B9UJK2sSTZzrpxVTuf+bCLvYWirEbwTNG9jNfyEJ+rmYiCFBxkrugrzIvS65jAUAx
d+Eik+k1w0meACZXCzm5WRoiswq1rVN34uI31AbEzD/NaBKPCvgypyjwPHDMzcJlNhZCsywJi6gL
64+dJ/pTw9wB4esux9B3arVMD3oJutN1Ne8cJ7J7uPD5Fx6070GGBpfZBRZP3eXfH6BhNNItiblZ
mNLZQpcu0KmiWOougymhQHFQRxWzBSBOfAQdfOphIVWXYsRU4Gp7uBPUSjbWrDpBlQ7f2gd0nSzE
63BhX9dAsI1ltKsWLvYU2Ve/ynUeNV6TSi9tsKmROo4aU9uFrE16obbvGJLwrHQviBOPsDeQrWEz
NOOhvzQlwInW2qKNV49cVdPas1N/0/jmPVlA327DdL9MDH1LS2K+I44IitncIbqACJ5aySZrMGIA
+IHUq/XhJg0X0Se4YQyvmbfXFsK4xZN5gquHGi22vyZ/PmiV+Wmx9VkVXkJkDop8jiyv1HgUTT8L
RDRvI7O4SuEKoBa8c70QH1buPnldmgXMj95VUq+HJT7HFpg2SJMJe2YvJYdPP8409qznm779ouEV
bvYk7PgtSvYl2/KVgVlyRRk+B7KhVcahRRBYdkO09jq1YBUiifQwJ/lg12sd+1EDnnBa3gG0cLWO
XCAFSNOoYq/Xx88uWWO7JFP87aT8UI9Ftcemi7REQ1Lb+y5LnU4e645RZFqgl6yROKxngluDePrV
JIpQM3bAFLGmRMrubnPOZPSZjBbL5C+j4FTZL6i6X4FlEOIYq7+iCB8249wdRqz3MnO8FdGZAYA/
d6eMr0opCGf0kqte6a/+srkdW23jtc7fMa7XPsJkUenv9Th8m46ENNrGG0/DpjR+e+4fAYJ920Nc
AMOFqGCi3IjQkuU4uXC5wRuZqw+ScAN2YiudJAFcc+w5Rxy5ATGMZFgYpwxOFqJfsRZoSZZ57F45
6jyl+DEGHgBvQlAiwCDxkXLPgyPnskF+P+TDuBECegkSuMCI9Atj65FJIEZwLtbsIlP9T2lqgc0Q
pq/j8EItrK2S9C4SlrAlXPaVV0DHVHXFZ9+9seZINnWhP89wYaDHE96lR0fDqd68nDyfLsKXM6aK
qTgGHgOKPuPS7kDu2D2xqmmltdkr2g+MivEL+64HWssnu2YqH7Vdi6P+YUaesUoUw880MT6NVrwM
enyy/eeZlqKGdFPF3JxkHEI5pd7V0GZE+QcGP+LJoR4FraK7I5CCGbkZ1cvpstUXjNxcA0Kfe6VW
o7ZUjhXLT93Pr3nHqaUTkG7iHyE/JHxprZ8s7dRmwl1MoL0NRsf4k9omYpnY36re+Q4LTCgp7uag
a8yXToqOzz8ibcqoop2y2b7TcwZKz1F3NelG4ytjt0v0TCXnKIjckXgzT9ybmRNvNCwAziO5PjXP
kGFPL4Vvvqam2aztiF0+7HC+d6uZtjg8vrucKTXI3IQIpHK1wQl+5GXzt2k0sUcult/Tt78S/RQv
XXNNzoCUM3NoFtAVpAova9cMb971qAtXTsRgP0bHb2PqJyghYnA2dJ/CvtkxvVOcjvCfWC4FpD8m
u6ibko0/4paYwupdoBYLhjhZoXb5rVpty+RlycyD5xH18u7pEPEFchaitX603Li2MVIpS+q3rnMh
B29l/1W1+R8EaW8wIdwzD402/ZBRwG4cI2zQOPLbNhcC8ULo1RqAr3O099z8Ovt0A+5bWCMTI/KY
tKioJa2B9Q+4PmzVIWwqp9j5UISm3LmiyO6COhqJYK7lCQ+oswapYgSdXyK/yMZ1lXGU6f0LhoZA
PM+4UefaO3ZTj0C/oAKMuDlG94AYg/TU/DEZ87QJs/mQzDbUPc/xtlTXxywhe8PPmmg7U5mgqqpP
7VzheJYArZFDBYOodlkdGpAmUl731t4aTflfSgiRmIerKgnM6wmgChwoZWuYZ4QRDAOKKJP7MjbV
sa6R9tD8DOyGXURV3pwc7PopC21WbDZhVqwCgwwjzDlDIoS6mG6kb0igSWOLaD1bi4OuIBQwIXB0
g2DAfouR+Q1mkCPCfKDnusxQp/YRyFNcUI6/8+tn2zSGVwLvsDTQ1pKzPvK0Rku5BQAyC/E6Uivp
juIBjvyONenyB9EN5v//ySKvdYjotFXh3EKFRbsjrDWpqL5I8wIApIb24lnDc8fPuDetLjkkmfUY
mcPc7SSFJtWygmLfVPtpfCFGVuwyIs0ZTljmuWJ62s+m8TwOiJKaOR+CrqTs6nG3rM04OviJ+20K
NAioLy46H2EwDCUtmcWEJN5UhvlEn7apbLAzWmhf03p+SsRwFg0wxgRnJvoWdz8IeMgz2WopZ+na
xG0QoNELhrnCGmhaZxFFt5nuCPZp35yJMUePkou7FZIDU6Shc3Z2HWwsdFMbAbdsJwbG7n0zk70I
8GNfTI0FnO7kVBxlrfiSFH/H1oXoWRTIAgNbDLcQmMgI4G4hIqHp6KIDgXg/uVFchB6xRcBQTWJU
uWctJAElArD1Jp72Gp9x4Hakz8wxi1225vumtZuDT50pijxhVwEJjDEpl3dZnBiZ6EfwAP01lF7O
k1XjaSTZkFjAtN56s3X0e8u/Wnq3PKd6zwt6muJ5RCmQwnAzIz2IM8s7kVeCe8ryxHpEMh2Y5kSY
hFEwCUQEOUUwedoRC7qFW2fj4AMH71fuCj2VByATQekIMiHdOjn7PpMx3uhwr+ndl2s2+xa14M3o
TJYEMyEMwtK3vWPseq9hUO1MCTsOJEuFIQ6N61Mbp9oWTXe3L0gjJP93aI5Rz500YnKOGL04PXZq
as0MXnaAqQ1xUzuZ8Mz4ESNnMarCbjjjEHl2W8zo1ZIjBsX8PPFb/0mYA1mW3u5MzHnB7EqGejkC
GJ3yLnmLisS/urzDnPRutqlDk2UeoqCK0NF7bxkfRdEaW5Z9jzhV0xWGJ7vqkL5BwT5ZucXA9lzA
9wb2EgOcXZe2712lORPwHGHLrQqQSKNnHTHGPlCoE0EGjz63W94oC77rAD22T8LiNrmAaaJeMw5e
OYgTUCrUQeGTjbThUSrx5pGkdzTd4lKmVftS6rpxgmTxZmOXPnGBe5hnZkZooUquRM3AjYirbttR
XZ5q6P/e7Pr70fJ/dEe3/uT+fCPEs/mGXeGFqb72BF5AEyz6RaFFIbVvAMKEqWRTRsXHxE1mZTTw
TMVnJ39n4fwuLVluiW7YxsUEe7ULuYxHtj3UP7+iYU7pxdEd0z8nbNLd28hhhiQGfYf8AqhMwWrF
Juc4L0mctsZYHnSYpnxjkCHtwlu1M6t5OeavFDfOAYU6qXVxmDEx1vTnJrrkDJ9Ep0Gd6dnqlx4D
wmTCMJVO084yjn0GXaQCHiLhQm5Ydk97mxYra6N70hLsJC17W2k9MYE+c2fqw4G4sFrbQea7R1Pd
nRs7UWtsk5fS719hX9gBqPu+lBxuWfLL4UMiQZt9wUvUTybgMiIQ2EAhSEBFWjOo8qpp3ObZV5M6
P007evDs996gv1pGto7lbO9J3nAvnpafEJ0VH5uW6Lc3Xl13lX1lTic/vaHejhW/xWQO5sNJhb0x
SeZESqqDuE6q8K5hTVw1JqdpYRj2XvH6dqEF542A8QMVxEvkmBLZSpedCW9yzulcwIIXWbsDDxWu
JpIKn2X2biSvGiPPmN3Ks6k339C7iGWbLZwmFgmcM3miowsdkwIi3dmFjYwaTgWyqhb3DcCu7bjc
WubyEMaKOjFlUkgTVVTnrhP07WVrr0dEZgF0ia0cfPPqoJm34g52RDTvcH0OgSonMhx4pVUdHZ2y
GwhVrO66lPGJjZgmuxu2y/jZgUKE1jaPGOZ6KP4S9hKzfV02Xtd//+Q1HAT0qGkwslUxcOucWIx9
IrZMdtbE2EM1F4G0OJ+9n3pK+4dXWQ/P6B65hW+N8dRHO9f5sQk9whyaWu1CLTtHQ3hVbbbBEuAi
NhD9DQUlre5YdHdlfseV8l4IFG7RHOqoQ1iaYPCT4lZkptjEJF7BMgi3lbDKFSuj6s6Ehi4BRQWc
KbkkDobqlsfaH3bsDtzKvNkPEwjeEh+Mn8hFnzeeYz5ESOHjMTSodwrc5JmmP9rOhVNgTtc+jxqk
opDIIo1IzclOiottkpBjkFOpOdQOQ1HvwNqBqC68r2RR3/hN/YaBVp1E1/yG41TvmjjLrlaMxInA
kXKdSVMQGcQfgy+zXR6Zj7lw6ms5kYgbh96u7W3k6V21NQYTMreubwaHkOY6b+5GjBvSdsLX1C/V
nTABGtxpTvYKmRwQmD8WY5hVPtGneEtNB6eMNzlN6AHqOt5ilQWKDb0cPOQPKQj7AXMgQ+T4E44e
TQe+L50y3auFSfSY995ONhFmFP+Cv1pWkhUQpE7WRtCpfMlShc7WjOUpzxkNQJdTK6zea1abCfuD
GS897u6+cZhXNGKlh95hJLp4lSDaIt+zY5YIdGHm0AOCGGZkkRQ6P33SQ+502g3PlSY5be08eu7T
IP4yRhZpbIIh/F1zWabQy+N53Rczui4UQrpmYa+vQ8ATyTuK9/kwqB1O9+SttZilSrCRAWMeYNBx
CHaXltarZ74DdzbIY33QaMkXDxJHZ+FZE6pxDsh2UcK06kvTQ/2e4qToNEeBQcL7ydSshw/bPljI
pIAGxhMHQHsIpS0Yqen6+1wR7Fl4Gcugwfgt9aI4ytB81xAdeGSjxck6SvWYeENdgk3kvmvGelN6
5o8W0c5b9TS8UL8m2wQCqYUMC8qu4NwXtJGgcu6szlHlG4Tj1Qp7x2SNH1FR3vUSUayji2RjNVIc
E9xew8A4vWRHZMMu2pg6YUIxSd8hHxWUPWSHqUZycu5xYtcwfrfweLwDyHMUwJ21rqKk23PT8tqS
IlFNlnFnv21unVEAZBkkaeE1T2qU5rAbKPlhyp/6tAMSIn4yKxyh+U71hbECzwyl3sqdF4FQbr+C
pLzOsRkeGShw+JvMNw2cCDDOTLT6QBg5yO5g2cQlQ4y6KKOKSp4TFacPVTXESufukZvwZ7DlIe/j
fKsqb1trE0Gg6r3LFezZ1qNuzaaDOdRiPQG5YzVZgC6aCGF0Wm+No+4DIR1HgtQCZDnVYfSqt9bX
kA10O1/XPuHGf/ZVTZgyiVFrMLk5SIe/tjZ4R1BVQxbwC7PjXlQs0pyeuhjrQJK+xnl+rfuLkbFE
Zc9Hpg4yRJ75guVREzdPlUFnkrlusUY99cTJNBykxV5IfTVUeStTA2Y85lGyUoi3nQ4x4xghrx2o
GwKCXBnG6umzYLBu6urFARS/iiK7P/FcqpchHZdIA7PeGsVpsP0OyoL26VgsRiwpmqOO08LvUFQB
uPGVD08KGn0Aq5iwJLc8lST41EW6Hhi6b6Z6tNZZMoKLyunWGhMgMT+1oiWmd5PZp3RcXl/iJq1+
wLrp3m2Ud/mkIShoglBXh4ba2izgwDivjj2+1GOPprpjyJpSQch8jXX6ytr2pQkzBBb9X5n5R5mn
6HMjHV+PZ10YIfJ/F2qfSbIQYfSbbLAj5DnysRZvXDCb2cvQseBjb0/68FwD96s899YU0LRYWm10
BJ2MyJCmL9u4fR2igYGHi67Qy7GtGTD/mtjqDyfig9414eyG4qKHlYskW4fCOJEtXwOUGC2FLJPh
McZoGdb8yqa/Ed0Q/8ECU0/JfRQ9lns8YFn5lKU9UnnNYqM3iYfXq2OJePog2oE0Fsc6EzdVwzSa
pzXds0Mmt71KbK96rm0iuTwC775N0kqH1LZ3cThZu1mWWKpowwNnEc+adtPdfPRWOVX82BXjQfbD
sc3q+CoQ7rBvQMvkWUZ0HSM2wVNtnOJB8GtZyPQUPbtnTrQWo/5iDZyTXHuk4dpJsjLqYTV0nUYY
abxH+tkiaM10QhDtQ+5H6KhM8sBcK/zwFCTJfF1bo4MIRitfrL5az9pEDiGgNGiVRnuZu4boN5+F
i5yMbyRGlJptr206q/8AJ9atapzPR88gjr3127UCu0/yGzyNbTaQZlDU4ybvAclaE1gbFJ6lm39F
Xc78uRo+0D8xUa9KYn2QBK9YYn4kKLfOfp02q8Lu2clF0dO/P/j++bGk89fnX0Fry27LeXSo0sa9
Fv45x4m3GbNIg35bzXs1U+6h9NrQNExv6Vx+cA1sx7wcXx3HOfpUZachi2kFdfuoh+WjgqOwi0fj
FrJClAhbr2jiTVIjSuvimwzIvXlgfRz5qMqGdMHS5zeNEcSWu3k/qX4ZM8gcUWfirDU7ilB2OiVV
BCnChPaBpFvZMMMLvlS7RgJpMHxFJzl7zbgb2+jF74g1YimrPUynIxV07JvdgLvhLkYeTKMMUf47
Zrl3WomlbVnVm3O9GSQHBJK+D6N1BpQccMvqUp9WiV+K85hp7plY7BjmRNqttEF1Z3fGCdSPECv9
4Rhj2hPeoG5EPv3tSXC9ZDqJR0z3irVGoAcQ3pQBvmZC0pAfed20T0RE7V1rzu9mxnYm71W3ofq5
TW/Qyg94zsQXucvQwStz71K4HdzRSZ7z4pI5hBwBEQIQk4b4nwkp7808OhetYAwLWAPJUSY4Q5gO
+OEiuIOcu4FnOp4MOOSUJ03Kinm+Knjax9FKHl5XwHIz/Hyruxms1qQi2tpu272RoRWxGmvXJMm2
xKR6AFhvLCewkRgvZgjb12QVzzQsVlszi/9jz3MH5eQeMnIzt001f3Ny8shDleejYqTaW1zGDUMo
Uzv0jG3R6qcm7Lt9jyXtBTKg4Nto186iLGsrPkZfuCh0RKOfPd032DU6BwPn2f3fH2jrPlwpQ468
eARmbmZMkvm3iTO4e3zbzNHT+QjTPL4lQ3tDHjSd6NkZUfk/5gyzLLdaqi+Smk+pjVqoFIGaMvsJ
lv19ng3M5r33k3dKOzJzfVUCTykN2s22CNGd7X5ElWRj8E79zyFU5lfWfcd2vTGg474p3G+o+Xl9
yDwq30fkNbFtTZ9GhnVRL+y1dGKWwTZ1bdtnZ0lc9+T4WDJZdBN4pS1QbHLE3Xy8Zl5tHxdX0kw8
M4lVVrlJctpfPVPJGU3CVtp81dpI5Zs29q7yqIiEk1wmqmYYWs0+1A1mdd3d6SyqFo+nW3zkJnTW
Keou8aj/JTsLrWiR0BMUB2VnMFopGfGfQecF5eYmt4KcR6ZHkIE4w9eWjNVOSxhp2QLq6uSSnDpR
TI7yV8XGziwmuaZmajcVZ2CJmt2iqa7aMt2wd/+ya6KN51z/raZ+pw0v8RDdwwENk7t4aPqJu6lK
o3vX2NptgB12GR14roNK6fWibpV1PhNQJ65uqQ4my/1sdFvDkghkV0dA23nV578pDUKvHtRtfUdl
MO2HARFYw5kEnjw599WbprfIVH3vkJaO+gipKZuY85u3oNgMfY3FLcaRINPz5I7ekxtqH/DxJ7Ik
dLL2PI/b2jBtdH4tbhg5dVuLcf6FUfeLFTbRkZUcpS9cKgSnoXeFipIxwlqHsWK7ZRN5PCfFGhEn
M1G29U0IuyPHJ7YtI7u4RAvQMDHzQ51j8FZNM96TgbMHddlE55tdgN9ngQJzeTBI8MEeaSlwj0V2
qGpWUrXUo01WDZfWA+/oaqheUaHdqyrlSBPqUeV9HWh1+D6HSM7qyKlWePMWY+imh8RomgX+l7B9
FTL52yiJajO2jyAemSaO/HdZ2DrIW9yzrKWxkUmeYhCziNKx203qV1/lEP721vDeNQfN8B7TiE8k
saZHZCHeoVv7cdDuCiCnABlktdYl/znZt5ehJfMi62HogaG7Kc222PrxMoNJQhoyP8obqv1h5wMT
X9QZ3AQRZVhn6R9Rxa9YkT3OKGVcQdgbV8B0aj4Xgx8ZTWjiDjUFtYaPyk8fBgw95XgLTcfZZOmI
MGlxABLFqQdN2z4NKbjR8Tnxm++sc//L0+EtEugQ4gQ9vdLXVYkQjf5ceAT26C7TAQ/+VVFkcKeN
a2Lzoc/G/LeNo11KOn2YEpSO+OFNR+dWaulVb/uzrwuD0yd57sMZkOJQDLshxPPgJbww5E2tCCzB
QVFjRqGwtLFN7ZbPQO/5tUpBpjpb2gpZUAm7pFl+jfjXqNjWe+xEGrho8FDkLtOQefpZeB3mhMwR
RZ00lKm3EpMmcJms9Ij/uUB5vy7zgXzCQpUHbao3KZB0kXRaYEGe3ZSj+DtIh/6imo/anAkE2dLd
tI17IvT2j28PBRNstkKeRkAEeNFDl1qMsu1aX1tEka8aEeUHaQ4OO/T6vRmDSm/rQKV1RMBPWgej
Mb+XzCJCfenp0rhac0a2nm1uhS6+qvGRmqfRxy5lTXFPAwCULyI1CQRcB1IXgCaUT+CPv/ZCWEJt
pK+NHFYTZ8iNJOO/rt2GQRY7P4pkwyDysIG6Od9RbzOI9+MageD00KPU4XGzHqopEChzC5plp6/p
JEipSVyOSpI9Su8lb7JXJ+EpAyWH4tBN/g5GiOrMREjMqGTk/WHKyDRKMWTgfIyH9K89JS/IaLG/
QAYlApSEB1nf2Mh95w4/bFt3cO14pZg7wXu1HyiC8wO8ITrGIvvEa/XsNb6+hyDH9INcAUTNq6SV
I/q4BQOrGxHdoL6FtHgzR+MRS03fW9EYgy/Gx4fi9A1ABg7omYYqKtq7xlB3jT0Xcy9JryszYgLj
Odot1odrxYoBrolZbibAm6XJUtunEwn4bkd0lc1m1PW9Mopgit4n/L4BiG7mN/3I9ioWO5HMYsUC
cNfFEd+lRM3HauXMYHBT+Q45rcmSLsfFETDeYkEFisj+46Xpz1gXvGRFffQGal7eyVuoqR8tLF7E
8vWVY7Nux669Kfc3xPqxqUcv33joHGNnhrhoYBnKQ/7+uGFoFXKSgW7cVpZzmUPWlbqQO6MtCHGr
n6KxrV7swSWKPA1mPxefqX/oRfihQdE+19CVqZBYcg1NfNFyF6Yn07HcqsVTmR/7vEwp2rAF5jK9
ZVWEXc1y1rpRKtCEIN9pjDCnVEuOrcPUwdb3KOUCXbC/xQ3RbuikN7DMEe9TFAlUWwYgqLwjMqEp
o40jFIJEyBMQ2Xj1MRhRwdlk60TJXyZpLHF+O5cwTARLW9URHzyD2i9wFwSCgcjKVmLbokTZ2OBb
V1VD0kfE3ov35H/cnVlv3MiWrf/KQT836waH4NBA90POc6ak1OQXQpZtzvMU5K+/H1V15tsNnMe+
QCFRaVmyzSQjduy91reIG8SFXVH2Lpg5IIGp9UXS2dCOhhJpuhG9Id8Nl8XEOV8E9sMwOnD4RLJM
VDk3JwhZV0RRZFGMYrWkTwDzHgs9T3jnIQrzm/YYlExLxsYVO93mSlNbc/xpm1NsAh8dnQPwU/DR
E/ssLUPQZkLuMCdCMzMyg2y2zEdeiZgjb/F04ETdKLcBwN1qLx1Bx2vGjslWulLfsBFWBzt/jJgT
bYCioe8S8TOz71kkgrUnH2O1qHQP8lMC6Umz7Mfey3fIe2jjO+x8pocyrIyxoYNolZpFqyy4DSr8
5FKIFYEprEge8tYgLnEv+nRQSxvlx/zQwKD+rhM3NQPCCEhY6PE4y/Z9kvPq8KEK2CKnSmfZg5ei
DDfZTkMHxagwoULQdW31eh16R6sL7QfBzYtgm1BWwucZbEMzzVVVr9w2lsy+YZZV31q7M2+Uqxto
2JJKWKK7wldc2iWqbqzpW5fwYsfT7vhCmFCr6JT2xrtGa3zbU5Qu4EpB+MdS1Bd79CRPg82MuIt5
YEa/IoKdT0j3TPcAr/wFXNM3raw3eHV6bp3qg6y4ZzAy5t7UzY9OejcF6408ah73r9t5vq+rhFG4
Jet+09lzfRuMC2bbzbqotzFHqflwS7sTo9oSq+8rJeh7GBGDKuIfk2Jnz/B7ruLnyevOcyeTYsrG
WtSBvQ4n9lDZ8QL8t/JwLcKFzOg1UV+nVJJcdccFzA4kVlXDm9JdJF2h/+YPg0VnJpCoF8UT51GY
4Xq+QsobrL2OD79V2oHe1LuWs/9aIZM7TykXjdGUb3IUB17fvhe+elMhjouq9H8afofhgiAUyAn8
lSvmb4uuqsjJrABAWddyDMc1NMuFM/mUFwOWJLgQ0AMsqt4OOEJgUEFJ+JY0TdDwp0nGqBzvIZwf
bHej298G7LkV+1CrUBXXXcT9xreoDGaMqMT9qyZgSptyHuXoWntsK5ypKdokPyolVHPptHhyUV2Q
sktEJO2bIOU5TDTtUemUvR4S8Da31ZbmPYEmNbrRyfbl2hU220LK1QoYzC1IsDABYP8MayW2TWcF
yDRIhpx35YK8nMVYzzhKpBxT7m8xnMZLvTDvmluc0QNRWkoSfql8S4Y6X7tjkPX0uG2KfZrccq0b
9bfGDflcWR4yCj1AHIdRxXipEOhEUfYj8kO2QUrFPmIx0hvxDSLCFu7+wutMTH6MQr4uhun7PziU
fu3LWlw7POQrDzDMOnBhpc8lWuFCwGBauE/mjLJkliEryImaVG+GNpyJJHUfY0jFney1c2KxHk0N
9t651tVYPsKKUBeNdamOxZut2OS70GD2wAm93Ckbf4xvB9rm60Ru9ORWt6l+/XqHlAgeAIWuC6bF
tlWzKUoqi3hNIJLYmEZd8YS3SyJWDn7VJUtN58/05XAfHaJCv+q8MTG2npzKPS1bVJkOikRZbNyq
5EPxqWP1soMGSGZ3EfxAdQ1sJSNCMqSjAhOITYeRNLZ4iM56yUlYWJcWExysW/0wV5jxOL1NtWCY
UBfHgSJyJQO6HVG+r1xc35HJI9EUQbHp5D5mZ/4KHlkhN+PgH8JBs7k81lzV4T0HqWbBRlMFQkLh
aNekSH9oOotT2s/dUJ1hs4Z7DDsnLiCnctBessYRO8pOkAixb32WPhOxN8GT6ETMhCFgjV7PzLOD
m4uGgmPJJUFXh8MBRsAqL5aaVblbPUWhBPjf5/NMSvwmuO3XvcWT2loPrqeA+SAW5byqrRrB6aHl
RJDXQQOyot0iCPlhycpZes92ML0FIWVI5rNQjYH3iN31GsIe6TqAr/gEl8qgzu7Muez3masaFiYy
5yUG2ZS4dAs8fIqu9mRW1O2apHSRIddGJu4RPvK6HahxYT6FS3TatBHNR56OSwvSZW1gRmJn3o8l
zXwUd6sGcARyK8T+FIUbUbgFwF+iARvPeaxkas2HX8XCGHs3WdBxsUkUS5Jvgd4dGDq/FSW1fEAG
ilnIcAP7cZn0qv1aHV3JjdDWt2SA89/TgV/V5nutuSETrUU/9nRPawpyzY1/aAGWZ4enwKeo/Xq+
DBYGOh3HDBYSQy8KAoCF8yMhqRsXXqKemxhdueVuw6w94WXjPvE6PuSW69YTAUaEwjDLCelJ1P0u
C+3PJqGynob2JkiZ5a7ipk3L6MfXDltpXAUm71Al5FxXqwpOSj99OqW1VKyhiAopD7HIgaJ98rKe
Or3k8qIj5LiXsyjC3fpBowaEAFb4sme7zBvG1X2BIGa02M5c7oalKlhp+iZDQO+sNYZaS/Zdrp+g
CEO3t7GjHkdb5rJHzCfNGoY9wXakCoCOp8h00FqYMmezhP6URJeCMNnF0Ga/iPPAOgjiFt4QHHsD
WjjGGQ/DMVMFa3wrPefoWxZZg5TnteNki5bJ0VRTSCV8uZ/ACJpudI9kjkmhewNDcfI7ptBDO/7M
vfRSl3yj7BkeZsTqxtxtnBt69KbzI5WyfVpZttFCQDSIrQDH0UZeF5CSLKtAKmgzHRBDTmMeR93Y
T8+KBN1z5JyTLPuQraBjnjPKRJmn7oRERL0Um4GFcD0E4YfjcTfCH0VMioFqJ5NkzU30CZ6ZI15C
mkCOzyyfw9G9QR67Nn2aLG4r2JfgOdrY/v3ImnCUpA/jos8ekkulpucMstxiqticS3/EVQxzYsle
AagkWSof65iZ9DkyXGx1qhPNCumHccWKza7JiZiH9TWTBc3doSZb2pL9Tgt7cQmqcKBZ++JKwyOc
0aTc6ThOizI88lT9Xn84Ltcd/SMRCr9q88jqlyC9Rf4fL5TkH2uWKYWEsQdnvwntetqrEheQPhUo
EptQW6UC5LkunGY7RnwIg+++oDFQM6r2Sdbz/Bc0+DTF/aZy7mJgH83cnGvYtHCMenhTlfmrcoME
EgVrU2R8B9DHw4WNj+7ZnuiRhWuU3R0DigeR31xYPDxfmxSNAz7SbsxpujoMimlLWcgAavBozvDZ
uI7YqUJQ6wvnJ0KvM49ztwE2skjMjlZYpHm0sOsV8j6qCIsjU9QEjGkghG+xBD+XkaazjhjGuuHQ
tYwcV+2juuGeK0t0n7qlPyUWMwkEojc8YgVn0IqhK/tS3WXuVtOy7tiZ4140Xn0NdFYyVFpbVdfR
2fFHVnuDTd9xLHCdA34AEevQ5ga2+bSlLte43zdtTatnkDUj8RhjpVIO/DXDJXjQcZILqcWFX4jt
F3Dy/3yq/wh+Fn+koDdfmfWfRTnWEfanf3j7X9ufxeUj+9n8L0Bq6hAvAWD+90jN48/6I/07muYf
3/I7TdNxfjNhXQsdS9efk5iGn037n//mWL+5rulS/unSMC3T+Wt8k2785ghXd5D4o9QjsY/I4T9o
mu5vBkRx3fN0A/6mQ7H+r9A0df2fQoUdwJxSl8IQYkZ32nO809/EOHkd4NiEICeaxu067MPwxKNu
Dv45S0gM8fUO2Rh0vHNBPhXIN5zlCVEsCwbcYDna+0QleYhC1lK40Rag3ZVLTDAjZeaXNcOSpU/8
3cqP+nhX2eZrEOob1yvUwY0Y5wKzZ6yEnRGRSrQOfIu9bqJ2AUd1MERz1AZ6e7CrggS+oFAVdH6S
bTgV9MVmzNqHrB6ta0+4iIuDyEOEu8bms4VyWG9MabucYpMNaVD9rS1RT4gIOxmikkjQ7qwmDdgm
cOMgKZASQH22hjMIAwspawuI2q2iZ9td9/PSMAbjpwpBWJgbzUmunTM1rzWDhWVjelej0INdhTbi
HjPPhrKfgpdD+0vX1d3lIvTpK7TMJ0zvURJIujGDlukB0U6k2ZUhLjwz3ZK99DCFjXGQgvo5a5Py
gezvF8w74QWNp3HIe203GUZ2KeqEVBmB2CVUKTwukkqoQstdj5RjnfYDIx69hHyhEVsjjNzcJJkQ
aAzrTZ/1/aNmCWjKr5Zv1a9hnd9sYYeYp4x8T1ieCXujJs5N1gyqA5jcnFeQcAp5rOCeXMzIQAOi
yLd3zGo/lGHyPuCUToPUOEJ9Cze9V4CTI0H0YOCGUpA73qhnMuBzyoQuZpjPnYtGm8bSmxplfQx0
oGoTXS4PVejRFwONQqGdqpj1cTKsZ2PonKVdkDbTq/xaeWgzYNgdJd3tY+/PTbFwYKJkyVVJBq6A
fXLRQ+4zA2sUXLK0W6Wd+yKcSb8mLN1nl9SBxy7vz5nAsmU5qdy09lBujZ7YJwJDSQ7NHhkkPLPt
qA1zx6sS1jp5tNSQv5NtL1cJrRGUyO2GREdzdhxQ94DRlHVl71qRPqmcc7OK9YhC3cKzmEb7wpyP
RRS6izz8Di2eJmkeQ31TOKZIDdl21UQsaV/JgyndsxtP9a7HWXuqDGs8pci0TFw2xwlZ7xKiRbw+
gxNT974fmsfG0BZwACMQRyaOyMZd09MOXq0ext5YcvYoFZt1LpnLpkVy0ar0XQYdEk0SXwEVoHKJ
W6AJkSDQio7cmjlk/0pHjW745M4Z7wPC9mnch6WPrs6vrsIpg1VbhEh6Eu8HcbPFt7E3VzJVqblA
LuJsxjqI1jHpT5mVGj8dvXzFiOEuJiW0gzcrG9M8tTdtG7s0cUP0NdK+RU6YXMxGmE9M7ey1HJeJ
Q+qiPoM98SnRi3IDtK+11S5yiv89Oc76sbBEvqjTtljruSHAxyb5IU+dLdJffn5vW3uvRB5ugIHa
dM03V0vUVRVjugRVrW2ysSXZ3nHwtZDNwlC6phku7pUb59tGhdaxb2PUfFQZ1Lw1AZHIKiiscCzA
Ez630uyx/rWsQTyEBEXiIVfKe86nvtmkqXsZp6F/YJzIBLwasn2oQN44MGYMSANbUY7jBlnro08P
YoDDsA84qtCD46r1HpExbZJ0RMSED8IO4p2b0OcynLPvu1dVae2+ET01dRteEOtY18SKP6xYGUz2
gXClOfGgDrTKJUNdiJmCqUcALXkVoAdckUrir0zdaTZN3Z8jMl52id98nxhtMMjHHEPPQDvWQKGy
xomfjTDqn4YIe3Zp0fuRwVkTWXtt/WjXpBABEBKOG6QJ5kOntcFBy42TSdI4PJSg3Lrp8ESnCmRg
PNNmaMogT5c6BE4IFb5DmQWPKbQNh57nvLYHbCkkpFVbR6P8A8lQYy+23CuDBiy8SpFzgmj+mIUl
YcG4fVJv1DcCwtKm1bsBC2n8lhfd3REw+IuQNo9HgFuTOxZKTg1oWxyiZvb98UIywfpkuoV2bsP+
h07D4kZ80KMbDZx9oUmR6mqcNGh9Ktf6lZUCVkkA+i0MUou2/E5Kda73GsZpusA5Fm1jlv4lxKw3
GyjoO4i4E6KxhGQenJ2wJ1sagGF5bxttN+hoPUY94pSu2XTJkX+tQkvL96RC7APSQve0wjbRbLMa
cnsvzN6/+hHiQWAAz9hb1v2vHu76c0yQKao8lTB4sYkDAakzklh9qrqQQSPw/gOxWuEGBuQuVUF/
9CtrgaGxW9K02GWcxIwW5j1PmLDxGAy9cSfMZylb1KZexQB60qPx0kbesMZmSTwDowmIck29Bkwb
AJzkzmMGDlgEnzlJ8CN3fC94SpRumysdzw9xVBHrXN/t+s4sz3T1nMrTd0Olo6zMxAkTcEbjxGCz
CrkQAyIbhIfsp4O7jINU/6HDba2hyYigfaJBjH3YU/uyHpktk4h2zQuxTtrmjGRGgPcZv4GE/B4J
THddmzebjBM9jgI7AdfZwWEYPxy6QXuijeejbjE8jd24ItuvP9lx3yLk9T81Jb+HNsEgk1DaCfnX
A4AvRBazBlU2Q4ozmAc5TUaigdsUCZXzws7mEsbAkhLDMuR4GzBwCmd5UjK+wM9pT2kM/s8zAQ/Q
f7QPRrCzfCel25iVB0FVtihi0iiQuu5inbZiz817GVMyoxSJgQvSB3+ak0Grz82dXcxoaCYZo9Fm
Y278ydsnHJgO0fzy9X+dsHHBjNB4XRhjVdFEj8VsWbAra9iPIWOhljg50rYsxtmD2uUt4/QG1Sat
CYS5Lu5yI0jyNVRHggE0B/s26Z6HsSUBwcj6gMaKT+zDFA1rfKjARSqYFm4c1VtwZh2DTiCtBGUE
7N1xjY4T05Pmt0guEN9bcYKlsesRc9t4ZNnu04sPpm8Z0A3C3VWTo4NTexFyQjpq/HMecA4/JFrA
2NBHNdMTRAiCrkdX69EGJ/Fpi0vRWWeF1e26RoQXo+0XCa1GwjDGXcRkbTFF5XTMPe2BjA8MB1kH
mQIwI4FwBxo4xj5wp2qjuW60SvVZd9ha6oFOBuJWkVd7BIMEoxT+tKkauAIC6/S6p0VyInr6eYpt
82CH1i9t7BC2FQQTem1EBT2AKe44If/w+gAg63iLteKb52TdbmxGEwMIs0GGB8iN/KlGphBUF82p
wPwwycjzbJVVGOOEHs4z3EKcply7ZT0TkKRCp9b1TnAlgOMZnU+96Lk31rZmq/PEFrYoXGjNoAsH
PJKUHzUl50nzTBJ7U+/mQ1J7xiVCYlfZD1tCnl4Mp663E/w63Ygpli0RL4kTKZni6URlCTosTEF8
yQXsyEnMNFqtdKGwWUTFfXJGRuuN/UurkG/5IbqevLDl04TamQu6rFgILs1UgHhV2U0IiUzF42hM
Kec9oNfLCE+cyZMPWeQZ92bIvDsYxmNi5OnFLSnyGiN7zlqb7f6R1MnPENsLY1N365eApWRsbv0W
xShc2fxOCjHn7YDJWD142V3QY90IHQUfnbF2p09MOVhZxVXL602AzZVGIi5YUP+pswnq1H+ciCN8
aNj8+kr5j1+/lCYiYabn2euvtwF36sLJia7QiU9ciBjggzRQmphT4K7ITtuH3pcuuDGQSHs1uQBy
aZpV+j1vkxs4YMbAtmfvywmecufm2iFoBnULLCAixeiFz5qkgmj9EAds0hc3MqWrGChj6CbNXu8D
f6dXNHJA9O0QMRvwUumcShULuCnSJUOn058JC7Xp8Y1zQjND+dyy3/G4PZmp8d4wsd1+/RGcSE5D
hfpG09QxGlzjMM3G5TwUSKstQrIaCI30T9Zzo4wG565MtrZVvbap+VlbSEVpXb9WXr4JmLNGxUsR
s9gFB3N41wU+4nK8uTj4TTd86sN6hbEPeYW/DlGyLby8OaQTP76w2Vrj2vzU6NzQXN4y093W5I+F
vrfMVLiPZUVJMDI1rnRQdkX20NN2494pyIbt8/qRsqN6rJpcLgnAgxn4l1/TOJCin+quqUQt6Nbh
r8CofiorfvUysR/c9HmoRrXWQ+oyeJN3ObIKxK3W0hN37wETANmF4aXv6EmlaXZgh6ie4cP5j4Ix
B4FC1XNU8Me6dsFy764qVvOVhw8UYb9ZLtXPsQsoBXS241BV49X0ouwxTZz81ATZ8/D1RfovKwmn
Ak08dAY9ROpkiQ6j3dD1LxUtYjc6Wzhfz3HNsz+5gGkstzI3Tu/QpgMrsYbZNXDMyU55WRrHdGzT
G/jBiMAGLdga+LpuQgOUj6oTjVEVG0wpyMNpqtLeMujQLzSE9IvSNSSdLiVP0KXNkn8xAIom3sRJ
7mbswtkiYKi8Dy2YAF5rgrGeaP9GJZE1X2/xtOtrLZLkFc9f5Yhe792ga+hH87btRHyxm+ql8qX/
NFo76dbG1dKjbyrjGU3rYNW4ZnkZKcKmoK7x0PFSunwSdU939Ost6192sANmnfqot4Dox5jpkhHf
bMYiV6d89L/Io5LoPJTpz1GprJum6EHUSIDXtp1tLddvLoUvvudIfYHlTe+B4T/EfTwcmPZH15Z2
OMqiAVKQClctN8uq0sMDrXH7zCb/JtuYwC3HftE9yGqy1Q8RzwbHcQ/xSexiAKEOHe2ZmDv2a/fV
KoDm1NI5pBpKwtk4fB5RJKD5doANN/zmmEM2+TcBplsnro+hz6mNs8rp9xd80gsHz8Ta6FR1gp2d
A8VUV5ZGFPj0C2iS8+u039td6toXl2PR+eslhFwNXyY6wRv2DhWaW3bOCQNNV32bsKbtMU80N5Ou
B+s1yQgR48lKlCVH1lyeembFrRnG968X8paXQBetZa9zwe04q+9aNYqFrHTj8PU2ssECATQbsCGQ
PCWJuTxxbhkOVYWirQIAf2/lmF6T0LzicDXvXy/lMu/JhJadnR7KbEruEXJkRG6tvZQCsEhXob2n
G6GzPwYTmcmpf0DAAQ91KA5wYl89/k2PKg/P0cA+FEDOoMuQMEVL2jXDoxX+Y5ODPQAoOV7gT/mY
tB5yhzTasNedmw5Ed9ETKfxd2ek1m9LwxehoxDjziSxgtdW9sX1KQRQyScAyryLuPlXUb4QiHAIO
fHMfKz3RVUrOWpHiYev0nMaQscWiR2iCUj972cFtJrZIazyUdZT+FEAdqI848Q/CjbtNUUzOnUMA
nfDOj34aNYcDaU0ntDKIcQmqJKxMpyXEgGTrIT85OHZtbfqG9X6yq2sEgc6jbw6EwQTFmMsUFeGM
Kq/3iLaDFf4/TqIlJqEs1D8GDU48qjxlqvC1LTSTpUOOR51t/pI6TC36cgi2pmLQF8YIZeHfXKM0
QisvQyamRdZftBDs0b8bse4kCWKytarIIPGs4DOIp50WNMmCqVC3+HdZeiO2sY72dG5+hp4DabdT
G0JUYQcilFjGFeMv32p5OM33/7/byQBNDZbY/6mjvPrIPvI/feQ//rSKur+NaaKH/Mc3/9FbNn6j
DcyvOpa0hbRs8pj+6C2L3/D3QkhHD0pgkphb2H9OahK/8RXHcG0bwSTBFn9NajLEbyYtYBKehPy9
Kf2v9JY9mtTl3+Y0SdrblmHr/EfAFE3rv+8sl7VWDRaQvzWJDL86h2jJWm5L27vHTGCoo/R1OgIP
6TX/TjjHQznZ70zMtiSDh0jZZmTn0Q8nUr/sbRnJja4Bqj5xuDi0iByVk9IwRno8iJfKMLdJG7Aq
ye3cQONgwXKxJvL+qNdIFdyNPWgwI/BnTxPhhvUOfcs+sc0HqEEXaZvbobIemIFfLA76dvAdEsdm
LL21m1ZPBK08TcpnwGyCaGE0yyKTtt+n9GkMEHECn5WwQxy6xw6USOgrJ720aJyplxIDdtnSZCUm
lKbPFucYpU+7Gg3/PnFqhhZq3Rs72GGuJuWTKt4hR2hB/3U3+biPOApzDHV2ZtnEy0j23xjX3IVb
v8XWzFwR1tb07T0CfAp0VHwthucy46yVrv/m7vtjYPOnvMtuKGrb5j//TZ8/qH/6IFGBolLiXjPc
fxgRjFltNKFAU8e5dBXkM9I1w0VbXQn/vDq1RooGS0Yy0Vogyq3n0/mf/wKW849/AU/YAvyxLW3H
Eiyyf38nRQDNCjynPvPexcR08OR2NZFKzPQxXEiO3ZQXfmKzFk83rNwvfQ46gKEH8lXbBJGy+Dma
bb2ZbBKOe84wcHT8bO0XLL1pveuIvMbkFGh70SJCnBqUzzLNVtt8GJF31Th0KZXWA+y9hYIwWRS+
3PmeecSFjwDD8cWa3NLPcUAaOajpoSNAdmoiIicM/dWsjKMPrpb1n7ArRHVFVQbHf30N/H9n1DGU
+8sQ7r/OiL6KpvjV/uPY7e9+1/+m2dzXemiy6v3347nzT4bm6cf48c8L6fyNvy+kHvM2KQyTQZhu
mMzB/rKQut5vLqxX24be7PzxlT8vpPZvyKpYLT3Htc15SveXIZ0hScMTUvdIWSAJyfGcf2UhdSz+
+L99ABkRCss1pfBs1+KHWe7f3/8dhgZCYB17pwzvzlQhBi/Q6xi58F3SFJZ7IwF6X7XVr7JnWgD5
K7iNpQ56EAYHobtXoyenyCrqaQl9ul7p+InxBOk9wUdtuDFR3p27JHLPU29+q01BUACgKHLcTlE0
4lRrRk4AqbxUE4ZVH7sGogWMN1xKReDI8I79BY1pGjgHLZb20i1h3CVFCzQnjrO9M/WrrG3vQ5IH
j5aIJCM7gqnsApOiN8HPpKCcn6lDJxXZHXUxLX1M9rUWGnfXTpkPWbZ1LKfcfm38fJl3bbsKm6jE
uF49eYJzsdM0YG/juREbtkCWFRWl5n7ALlRXS+jypruBfQtylEOTHb5gfG2OkdKSbYsT5CwmEDIH
EwkKbE6kRGKGkdj4jjcOrYOLoPkP9y8ij3J+WzFuJ/WMVfALetJ2NIMDFdwYPXWP0EQTP4MD3SkL
X0bj3azQ/Iw4tqWF9VnQoEWDXjQ3Oxq3ek3bSVhRRigKKp5sAP+VKvGLc8Sl6xBpuSI5EaqzJrXl
QtZDvK864t0m0/ouSvu79KcfY31GkmAuQDdg7khetRA2juWqN4Bsjy2Am70Tis9oxO/mmDWC3OpS
lXWwh21LcoAydroAA1/l7uMwKWYjyavXPvpTvKLdCNk+IzDA0HZpa8olIndStZiNILUIya1pGtLQ
3PgacNrF1HSQGTbOKY7sB37Tc1SP4YFABPci2w53TkNQgmUv8ySO10bfeMfRZiv14wSJaSAVdwxK
IYzuI+ZUL8DHFzgbv3l8q5kevCQhjCrLxl7pDoeOlB/kX9DBtFr9cuYYJvJFqorCfayHVy1HNU53
fQ8V8dmt+YL7ydo/LEcR1htnBmY2HjCxkra7b5LMVpmMpsayPbWQPsE05c2e028b0PzptQlKqc+U
xqvTQ5HTe41AVRV1P+1bjeA6XMyE6sFV6XV1FBJnTC8vTc3tRot+RdnPhPvDMGadFsphOn0N+qbI
3MtRsSl1k3+riIjAOdW4UOAYZWTSuallG2XZYw2WByOzvjMIgT1Yf3n561u8k8kexevSsx2CFEeE
xougwkRRVma5MyDNPRqD/kIAa7Nu/BEew68p1Kz3Kg3EzlLME0T1QN9UPvT97BkLoY0PCmpP1AhG
OXma7evOP5lTlROfaX7o0YAApGX4GZnim5eE6cIiRnY5NROdW8WgiLRNNFi+7FZ1aovnpK5Q3zjt
t8wfzEslWbbKTlP3oUcgX09O86FERgRECwDXz54akww0rRwECQ5hetEt8oR6xmtJ1746KfGKsG6i
BXlD/d6iAbGv0/pbCm3mG8ftTyLH6msH8M6xZfMYp5hBJYXzwZygACnZjruqdh/C3queoBt/xtrY
7KRj/LJNO+d0ZdJw9+nmrpo05C/oQvryik3Z6ca+L83+AHuNuemb3jgZlLu0lyA0gIEoevSVjg6r
yPGu1C2H4Pmd9KU82sU4u7h8GzioU8FOSWti0LZ2ZRq3kp7GIs1B6A+e/t713jroSvMVUyV6Wz0f
t61sp7MS8geqiyxblMQ+qrCCBsjM78C5PuRgBUPs8PX+ry9fv4ZtLVoQhhjsRpqgt6blrSCbGgC6
2aw1JpF3Am9QUdMQXkVQSyKUhJcvEsjUQFOwYL/uOxps56oruIsNJskpTs7Ksjdd7j13EV1d14H0
EujG3beHpVMQwEsWV7MG45fttAm9vpWP3XGUBvLlCD3RmA1LaQbdZcwxRXucYLcVtsC1Fyb1Bivn
aiK75x0iCGSqrPyozGJYKycOD5Aa1L3z7BsZiWJv9ZG19eviVOVR9czzke0zlf3o23prwis+itwY
9sow8ImN6lQHGjyxl6ygwxv2zsXzup/amDmHvM0iJB6OtsLVpXaJE4yvfZ9AQXDn9Pmx3dglYYIy
4AzR6QvQfsU6e2dYaTwDYzIPIYcNOshPYzuQwJCZz00b4ExB/pCRcbAxbawcJdC6DeXl0i1Kc+9D
TdDQhJJTo+8rY0YPew0s1dwhDNzFWENS4DZmdwsZh25Gq6O9bH1aHELo4rHp5iWg1jQp/AMkF8iX
xWmkQ7NJiNRm9SedwekEoAcIpd3kAkTEak3yCiWoTYScAWVlRzkcrkKthZ7ODr8Ff8/AJG5WZZih
HvaIHKhcPztzqwEjcKorVDz9MUqnVdVC4WhY1dfaXHMnVwGK4feXcYDcPDXOU5bLp7hkGNEUgzqP
uYPPtiabAZg8BEcbqBBR0xpsPbhbNFhnI027gGXe3nyM1a0AqJz742ksnWA5hUN/8t1CIUcRWKTn
wA4+NHAc2njqhom+L9MJLWS5HsfqF5BghvdSrYTp1fSJ+wIFpigw/MZvWlAiTo/Y/eiM9FEY0a+s
9q2YrHVfu9ehcPsrps5RpUdi7M2VNsq5tCo/4k7emVxlyJGYyGR9863NkT4oOtgtXnbAZ/ktwGy2
rsYGATVyH0+hKclnL5G8Oo14CQudqL0Ys5k0vfyi49tGF5gt25JRTpOjIQ0ihgK2pvVo8K1oqWx0
gbrp3OIkIaQFaQb2Vj9exsnQrMzUxgRF4qJeVQjiq5NhpA+eXyCI4WrWEQgbo9MRK4zBWoO7npPC
vsUqEG9LhbIzmThNT8hryLMcZzqCz6HtPCIeGtA/bvH5MQiWeo4MM7Y2LQqC89inH5rnNTA/GN+i
1MHNW/rnEm4SWb1Yz+0Rtn2a/bTE9JF1aMN0YTZLS7k23WY0BpMP8ZC5H+Lr3BqOVkzviL0S/fAk
btpMNJWYSVdDHxxa4XLj16i2nLwjjsQol7HeQ6OSwPxGY6kJmR37pnhtesOHmw9wrgi1GlUUfIMc
vYUMmdO1OBrBuK5o+lEGRuEmN9H8FGOxtQ19jYPtm8RVRFc06VcSiEGVF3zsJdSfQR9O3WRBEdPD
hzZxJsZvx9pwOhIPVEHuBPDAMNXXRoVG0iXjvKLHFof81JQMua1ARZyWVbRPQ6+EnwJbzI2DF0ZA
8NeAyaGIvRZhOyP6HXRjUfegGJR59YsxNBebPFLCSshmqjAFzb3DjdnY0ZHH770MQH0gbt+jaNAO
GlFRq6asgOVOVCrxGOxlY05LBSVoOcGhOxdusvu/3J3JcuRImqRfpWXuSAFghu0wF9/3hTt5gTCC
Edj3HU/fn7FSajJrpLuljjMXChkRZNDd4QYz/VU/jST6sBsMtVIb4bDWys6k+PZ9GODZdZaVsHem
bMotpGU6KhvXY9VeQ2fDEMBOpVJtylZVmTB3HNBgqfwVwuva690c36p5KlnvSFZ773baX4e0pzHB
HD9K45jZFjD2aRcnc7k23P6l7PKOrHr/yBZ3WBsmx2q2F4soxzaNzBmuZWN8WFaAiXoSKSkXCsdC
l82/0Cz224CA8rzHDa9BxNH9k11oG5Boh3KAi9yE9S6EB7Io5ww6Eq1bSUn41iPSa5OZ6waOA2Wh
YEvykJJjqs36vQrhFhcNTZhaKk/VnL7UCDMuTkV80flLKFGWjHidFvH0GJn2GxUb7QpWa7H690/r
/w8dsgUWU062//UJ++kzi9L/uHx+/U2r/PPb/nG+dhEWLUFYzESfpldecID9U6i0/0DAND3GJDoW
/b+ZYMUf0tN5bVm4lV5pmf88X7t/6KRj+S4pHYf1U//3TLBKPvqrvoWwhQ7KB07YnNvNfxEq60q4
nc36u6bx7wap8dI1ciec6gaJEykIJRFclJG1F8cuj2WoWSQtwkVR6c+ZZW9SMR6x+PzDJv03l/Rf
RTekWB7f334taF3sVj2Tp0sYPFiliv3FmTtqhh4PTpmuG5MN1WiBkIL1ibd2NH7aLjsVhkr3pjDu
lR2ve6Zx5Ny6ahXaw4iBg+mpm/tflUUUvXTJnPvAumdjulVBmm+lVyinSneQEyd0N/syYt08amRb
T02JZEZKP93nUX4zY5KRuhZgOfTfsVTwP1kuM46BvIEtzAkfZfFDCDqVjKiCJuK3WzdWPnbvnIUU
gFmsrxNFL1nS+BevotPFEFQss+HAfWN8VNXs7WQ6ZEQqtGnVrsYq8fbtbPMcp0N0bvL2vXaEs7Vw
ZCyTZHrQy0hyIwFPnWHI24LXap5yjfuujABHBiYdQJ4WzQ/OmFVnEFRXrzkYDl6xkNkFgypKeolS
kFX6UfamAzvKYIpp0XualdzJwZBceg+fWFK/JDpnVAP41lOjdGNBJeGx1XjwtuoZpZhgGamGeqHX
twEQ/xLCxbwBZWzP+mGofheUrQ8i1PZOfnAL/aOcvKPFaWYTRCbhDCu1Du3MsQN+28nz63VGIvAQ
d+jUtbeIB42EvGO+9OkscNNB8BzkU9AQvtYxkBHRnw8Vk3xfnlzJvNaMHG1dGZ9smYyt4daHlIL5
WAw/mgHbB7iWD93M7Bty9FmzfxlR5jEflR8+nc6LRiP32YSuT8/Ng9d9ycY8NZH7YzTpqao7atHa
rju3oI9XXQfRHYrAMkm7eYOUROmzldzAis0bjrYkbJ3x1MjDXMTBRpcDk/9rFRn8mFFlpZhCLaG+
aGfwDVSCt/XXXDvTM3EKbw0WNo+S5yKjgYOX+ANXDXs6hf2kVqHFLTfGj5iS39kTF59ixDwJIsHt
vDt2jQ5yk56q4DF239i5zKkJhxFLzoWOGtpCW9fdioE9eqVQaCL0qm2ssFNxoLeYZhFxaVC8lhxu
SseOtyBNtFVeAbQaPZpZo1xwkhPjTUtN72CV0DmaoT92HWZkASIGn7vZbGUhoy1YyR8acNQyCugN
crV1YwNNIeW5HntQq5U95dtRTMvU9CskYfyY3xdUS9Pqukj2IkoPdS7rOxV81B4RVlsNg6EdozZ9
qHwi5GRbzyGT6qtdYjROaIdUf8XC2myrPgapyEK0B2fzHoccAEDbdUOJy9ZTRumMkxi8YFptDbA6
4UtN/TqmeqKNg22X63Fw6qNLhTgJoyHajKKoL+B8/C2VHr/8zIzPTieudDVXhzDtG2K3lOF6Jcz4
uNMGRpXepXZ/e3RJ0faqM6TMnYvUO3oqMH2bNumoOHD4DbX6jWRBu3Fm8Uz3/AT4Yar3ekqrdBjZ
42biSkQKAlpRxVRC4Fw3eni0cdjd575q7rIma6uL+NU1wvwZu9KwLaTiOmRYUeY02o3Eui7oMzMV
TvY+mYfpw8H32nsYGgLiguyEBL3Q7bHhdLXoR3RIAVF9pTX+kem0nc3esoNkyDJCrVI1pr/dEIRS
5r9BzTTp6nt1c/Y7ufezGhIiv0xycBvhfwz8mdadqL9Fyfyamm22sA2dDo6InuAE+c2qErkM5vl1
pg5lkQbyGtW8i5qIwoBAuow2OuCAuj0dpxqG6uhQANRCjBZUvyzyQNz41dayZuLKL+JtkYlQn4Lg
0uAVYBJsR0uz0+p1IMrDOJgKFPZYtkO9ZzPIeJnORHe6kjWHWlmUM5ELvGraaJ9opOkxjgM25C3K
sLxdz5ib17E77MwQIZfz+HMV3AXEumVs3gYL2djVy+KWpIdOTx/InLRrD34ngqj+TuONe6AxvEGG
LawzMMU3OwByUs+Xwhhd5vVE5oXdUbLH9f2gVUnNVNinT0VL2cS/xDhhCAaOLxZ9D8uhwcv+fdNr
fEJ4JmenIZvrPX4noHGxGJfmgNPdrmtjVVNABBMz2FRWuyX8ddckPkxjj+zBO280e2Kdww+6dzYM
5PaRU3lL16jYd+vVVRubz8JrxKIhFL0N6MzrJu8qZn6XsWXFD2eoLqHrvDHvpMAXTytYqpbqxjUS
OET/PoQgUP6y9cF9F6V/dA3gmgGRL8/l9BYCV1hNBfctPwi3dqBc7iG6Ymnq/iZr3aPGsHYTaSC5
ck8YS78zWGJiO1jXVmAeugaSY8nUYB2BAD0l6sMYy/w0U1KkEkJEAXt/AbnPOdlWiKVTV5+23DA5
WU9H9N3hXPbgjoqUamdyv+M5ghOCJgVHY0NiV992WcQJzy92tFMXuWM9SRBCHP0QK9PQvsi2wurf
jFvIwfWW7Orr4OnlCc9weboiFjNozZP6iAOt+vOD+tL2Ka3deDiSEc26ucwXGUvruihrErG1yI+A
bwq8g5xjY533hgzdjqc5jd2DmzoRU9/kJ3uIBhZpRDcKyFvS/dyKQHihn/Zxeyn9rjtGtvvVWj4t
W4BhN1HxXsUvmZmemHZa58yjn9ZwMyCVUbzUez8/TlwKniOeQanLHQLYkR9KuFOJK0FQU5jUhM3C
YoK770f4t0D1xlMcfAYjpuy5ADGWEUjY+oE1XDLYX7Y+dziNvV9+0j330O+OpBqC4/dngc1n/+dL
fwRZafaaufp+uiaCDsdZRGJLxPGKAdE8jeoDj29eBf1HWSGfTVwvFxBS09rqSfqn+HmP0PRJqIPi
XsVTXzI3iVeMjfpThbXKDnFxSnKFm3FsMfO0KcWChUPdJePd2xhVm6Sg/TCYmcV08Qvn0OFAPn6l
CTKgIQyqsSCcmoSNcbNtbC+k1HE6+iG7C8/fR7BmyVCF5yGV2VK3WrmCFxFoJtKA1ajukuEMUiI5
2lVFfc0UgTIwwr1b6xePfes56Rzj3Ap085LuJxyAhgY2y2pvjQW7UFTcqLOGuTtX99QVT6ZrrrOs
qc5DFicrIjbxDlqfv/THZwtu5U7pSehjOwUW691A8TzYrNpw42BwVPWw6YN+00/ZHe/5+ppZsl/A
IebEWb81qdMu2WNypo74xzau3azJtI3H9GdRso6srD436AYC+0JrD89IcbIadpy2OrJSR8o6WmUN
tOzhERv5dMSkri27CKkwGiksG4yj21c+2+4LNwes8KxP64rkvO2Z2ZmnP1nB4OJmWXsfrjbHe0x9
9JznLeEgNqJuU1zZiJ4MSeZ3JBNwBFXRrryQMnvutdQvjr2/kRBlba6KrtfGS9NTO2QRHF3EHu2H
qZf7h05oW80xUNWcJNjY8pnle997NPEw2hxYKBRDzqEO3Xe+4P+ukgyxr5yrPa11NkkeK/3g0mN7
SZmJ0eCasPJ0rYcxBXBD8jgm9a6AQbKkkIJRT2J8zSHPWcht+KFn1KJH04uV6Pfercxrqrl7biLc
eyfrpUXnX7mtRtIuDottpPerMAOIoZfJvm4qbtVDgg7huYuBP+aEgMRVGtTb51IeLzMdtrynF4l2
mtJhmxX2ovPgtnjsl6RF+xHCgwnIIPlIgFU5gzzUlDRq4M8bG6cwMfJgznd1zRmfwsRoLLInz/YO
w4AsLOsy23H57zNAK1twT4wbdJfJZgGGB0N6MUzuqi5GurgKN16mBkXueR7tQT1x1kC2OHQdt7iQ
SwaGRfrclyn+Epf9rhPOpMAKqX2InG+Ezs+76aUxQ+hHWUbnDlTDMJ6zn10E7CczD4Lf9LFyU4uh
ohGQlG/KDwoY1hV1Oke71PrF3Lvmg2n6nz6jXaa+/pVqzWIvZJivu55+kKryH+KQQh90tvZLLy+N
wY/zgbfsEM6ZYbazdzOYuR6gMRfkr8HEmZY/HQmBmEsam7D+KbZbkWXxWW9IgngZ/vLBsdpHOwKs
17qbUo/w5Eyes+vZZMM4d+o7EWxCR3j0OLwR3gcJbgfRcOETAkmFebdwpuadaZ2+v3I4fN4h3KOB
+dmNThO7a/sLi3wQ4qKL3SbZYK4ciTcEGrsYMzqF6IdIruJgDa5/rOiGw4Dq7CF0BZfSk8D+vB0B
FI/CvjBdjXD+L2nXL7FRdaxB/GtITC8yZbdLNkTfYsrnYteiN47BV96ptFVH+W+AbgBp4iFkuezZ
oGj5LacWT+c9Nc9+gF85a+51W7NjsCRjAu+tl7K6UcP4TGdhsDZsrWQ5o3DQyMCT+NyH1qNrMY5B
XDxBufdXvK7jsoj87DppAqwHLsg47bCd1gXXurXQMqmfk9K4CtFlIK/YFSbAFBpdw73dFeIAPOap
Lafs4GiCN3gkNJBTHRRb3JkHh23GITkYMlYHa9e/UoUM+QJQFB0sUfNcEtVMaHDozTuAnZQorrMw
4TCtgCc1uNGr+qib8Jn8wh6ezE2eCfnZFrWhoApr4Ir1PW0TpnS1Eb71LDldaZ1CYQ2vPbiClTuB
w2BxGcDPm4/cpe23kMKuTB/eO3aJO0w6GOL7ytxbwh0XBFXN8+TOa5+J23IoSjSYlqvdzz0Cxgb7
1GrfRGkPWztL1zKyplWBlOC7Op4pXiPaOytSf6N9LHGds18+51Q8MHfgzBlz8kCKpKqaw8m0R1Xo
bkaTiFsG+Il2s5jdKJNwQWxuy352M1vCvuuZ9JedTE8FQd07qU7uCLI8+DlVbDYg+PWUh/bb5J8D
33PfR9PmTB1BHi8F5UFMveSecAIxVZpDVoQ2252hKbZyWt2QUWDkDQDUQBjThktbixq5NJUWLTh8
AQAsuwWakLPvRdPgFAAgNwnOW/HIMQGzXMP6a7TqdoMnyWXBWcfonrtm4igMM+veuj4mstQOj3WW
LslLy4M1OR12U93GPvfpylAhukSy9yosC4lDdAKQ66GsrV/EkwZqZFCUaNSx9ILBoW7FBwxocNjb
St4E5Yk7XhWx5/iwde3cADaTvjBJYHDpdD+4U843XWPzX5jhqqzTH1mqNXszzdGHRvfT9+ruQNri
2PUUUVWRM111OjVXqUPrRVG+t6GjUpBZBOOMBgH4Z+ZiLAmazob7bMqg2A/FUF4t3y6v5BrpY8zY
M+us6GUIwbfOI+AHEmqTxPV+mUbfWwzcJh7SmPxdaQbWTTdaijONnglCD/IoR21iUcHCVuvaNiyo
+DWmfo9dtv/Q8YZHXWuyKWfAPyQI9VMAcMNN3HsPeH5f60w87KKhybDhVENp+gJVvrgw03lIVEQF
ya7E/YCVPqzM/ClPCU7oozo6ZcdLGObVkw3RrJvKYQ1W29l22G03NUkiF8rIYcRkdMsMHkPh9e+R
G8XbWh+2VJDCiWNcDsKVAP+p0Bu6cyQBPHLq/TbpOWEOcyU+rSx8yoLwx2yxrfFkMTxn0v1RTf3G
d+h7gROSLDOShqsebWEzBhRkeYUFMyK0p4ERjU1aDAs5+sgPGr4/yUsTzqJIlXDO2uqyaichfmFr
nNxLETlIPG73OldbMx6zN5w81VpE/U+tqvUNnPLxVvXutCJOPj6VWh0suRsG73mX/IQA1z2VbfMm
0+DJZnP0hi+kWUkjafZJFf0oKwaoaS+Ci5/r7iZNxv4yEoOCxgINva/qM3PAgnbXz642x3uTZI/Z
6IHF4bC18xLvXgMS4Fnl6u0iiiMg87nQEI9dOfNO84b60rO23PF3rMxZxxytzQGdK0W6AReWX2OM
mbvU+YBhLCHht/PRD76tGXJV2FW6oQUdDkhNYIamTz4r6d+dAH1Vtf9ALB1tezp3KQixsmVsVVmP
Lg00h4wBGzQUfJ84VJ5m06GmkfC+jLr4bHvjAli7hfDl5JsBphb9bN2vcZym25z1Zy/y9iGWtstM
NUYKwvEUNRPFLCnlwkk7PXTWmtq6MC+0F7QysWxsJE63bn4Zkpl0Tg3zHrBZtOptrDadzHoCufFP
qnB7tkH9S80UjSFsPmy0CMoUJisuhnTy8FAK59IGBFTs5qEKwyOl4JRxuEW1g2ASLIGCQnjBqr7A
adfcCyKLd0ePTlWEcyGijcB99cZmN6WKY+YU9SLrWL8NY99B+lGpEJCcpOq5yfGWrrqDDy88qsud
XtnDdVIfQOF0mwS5h+PH2kM0XPlaEzOQbJ/TVn7VnU5XK99OXTd1OoGu7cjLch8nrudxv8+irtyX
VnqcpPFV8+Zc9VZz0Px1ZhLWdSllBLG4gMCTrlJByqu0F5VgIaydpwL82RYolt0XJ19/0VwnOHaJ
ucZPBu/B9X8YGjjVmaLOZG279aqPp3yvxyyCdpi0qzSe2oWO9lgQ1aGL6qtlnLYsEoM7JSDaHOFR
kE2Kp/jFjkOsaqZkK+gElDLG1NenbLqpzZZlj1NL1jFp72ZtTN3HKM10iyb12YxXS4vkEj5HTzLb
BvJLjzvCF4ZWGMJesxtLwMhecvMslNugEC364moY3Vdt8EBAYbZgp9eu4UGb+JBL4mDmHuAt+z98
f7b+CU/6iL39cyrkFlcu3oXQO+tCJ1TSA5OqyecVHAP2eJ/ACEC1XLeWdvJ79zfbFtq57S2DoHod
N/22oKy3MdOXNHR2elK9WParhW64dEO0/EiSosI2XvOmMqhBKdJD4ojjACsMg26qnVxSsDhGMjwR
nExSB9vWqCeYFgN0nzpszy0xMl581rzaYegNx3FtavTUV818q3Je4WB0OFAmny3L6SKdRoMbAtGZ
lmv3gQThJtb9syw/atUlM2e012sQNoSTW8c0GBRIlKG+hmbp8iyFVvEypB1bZeNGy2S/h18QuChi
fuZoO/g+7okRCZCmq03FABwgg6XgYlEtS447oUveX8WpuRM69mkNSXbdOZwHgpxXjzAOY5+QOgV0
bToZwLTgM0tAuhUKDacZIbY862o2xsGcw11uBRBYJDmaXkRUdiVjsaF0aGkZaqqN4XyR+gPtQ4YK
UuJvYeU/B5RPMS3ucMRQX5k1kG4nDpUH7jwvCCwE0Eca3iY72lqE8TsXxTtvwofOBz0OSohCatfV
lu38Ybvw8l2gruIHU4oFKJYaQnOddxvK1X5XsbvDDySYbWTp8fsDBRD6fmILhOqhnYoQVVl4zBWs
6sGyamvPIyRmFZE6Gyhup7AK4dqA61W0b0kWfOVs/tkug4CMtPbg6f1Byqw+oXk+ipp7vjDebFq7
2E8Auc5K52pE+g8aQuadH7evSWw7d/VJnBvde20+52VK/t+hrtx1vF9RnUEoEwB2OfciV3hSbnNE
SuZck4Q90prnzIjP2jjmqx530bkazM+ac8nKMPpsDXWtehaZdWQcbqAZ9OVezBjWJAeFxBiapZlI
fWFkuX0OWvKFVpxvvN4xD14bF82iretxFfl9RFyBATWGMiC1LaPt0Q+CQ5ZOZ3wBwbFshHZAxQuO
31+25bbtorc4rtqj7Q4eO3NiXp6dZ2tcDxAPNIQAOu4OZk5LtwcYctBvaR6i/tdVsqYiUDzpN490
HIXlZXQuef1YR6Pkt+mFxS4HQ2iMoj5X3hisA8MY90OU3/VBbx4jsCbL8iWfDf1LimUsweUWc0ea
jwEvCLw+38FtYUEe3PlErnqn9QY4gF/g+srzGLe7MKMkg/urtRoMtjF1nEMUCB3n4hNWj/QB2gDY
AU3zkkvTHQfFI5gUmYAcIGuVohWAVpguriIYSMUyoHx9iZXIfNIV5wBB3Vfcg9QhAVrsNBZObGgS
FyyEhBxUgq6YCZypi0OpOApMD7VTptgKKZAFaIfJVUTKGVuE2TP65UTCLMft9gxog+cUVEOPPBgq
eAM+GczI4BwEXIcUHjmvPOqVNhn6KsKjQf8FA4lS83YcR4unVnYQBPvEoIN1JoZnDyc7t833wWzf
ejzA1HQ00Ra7BRllhZ6oayAUvgkbSTciLJ/RrLoxkmFVq2RKWohTTZbfiVho+KcP+jfiAtYF1Gjt
/Fa0Yk0keb6YOkCzruYncK+XT67Jlk6BM2yF0KBf5gla3RseymGNxaLYJAq4ERFiTBWCgz1JdjS/
sRwK0JFD6ggUssP+pndghaIWi4V9McTkyGOY+9w0uVUKsRCcYO7eQFtBMKcgZ+lBXLSzMdySsHuM
YqvgaA2xqB71E9Hc4ACrUdxjhRrB76ktG+gjvg6GZFBAkriUbwCbST6DKkkVtISEI/IpGBP0IObh
MWiTGMZJqGAnNdQTU+FPaMv0V5oHEkUbgaOUCpNiTBR39vWIEQmUPCkTCeWhyMxrDGHFV6iVTkFX
augrg8KwePBYTJXxdJKVXlJpFhTarVPolkFBXKTCuQST8KArTS5WYwi+wfDgztQIGwoDUysgDJLy
JlWIGEfBYqAq9PcEmgbml4aiK5AyEb61UUFmbIWbaSzAM9D6z3luINjk3Hk89TZBuBiX3TeyZgRe
Q/k8Uyd4Nr3i2oiMsHIdHv0GOgt8zlrbUK7MfTZjL9U2HyxB48ZVsJxGYXO0DIBOBklnUkgd/JT6
uVKYnVwBd1yF3skUhAfPLclDdHCGzJyXw9RxjnrVD8uW03ZDGdasB5LXswEjZ7m3VGV1yqkF+0On
waasIZEwkdMOJIexvYfNq9ka5i8ET4Wopea41B30rkw50DsJSRPUkFDMIQUfmhWGyFFAIurmH3nT
TICfSUXbClsUFyAsZdK/4lQUOJuQdgO9ROm0mumWQj6SCoHkw0LqFRQps+qt+c1JGhUxSaGTcgVR
YpjC3ges0mxGxI00fxGbSfPQeAghEH2xseeNpS9nLU2O3167qJ9OtWI2NR1dIHXgnEM9tA6UQFgH
Tj9QMRwqx3SPCRiU4eU8fTJURw5UeCiUGw45+kTZxEQfSMSRvRziR1mDlcISfnYmQFNsaQWhhnrT
yNlYk2e1VoUe5e9M30cBZrK/+gpbhRL/DPQ0e3AhWhmQrdj4l1uhYFd09+brFv6Vo0BYkzzD0f6G
Y0HJ8o2qW3VKHQhnM94lem5cyHKDHPHBayX1cOwgbkmF3hoZe5cKxiUUlsuCzwWy11nmCtlVwu7K
PCBe7LR5msB6CY/xQMYgAThZfbTSIHiDXrjgviSe4yAXFxpAsAJQyfTmNyjsnY2wlcGTqtuY9VjS
w1rgN4NnETNZg/7Uz+N6LtnfV0PXXWansgCJeZtuxECfAIVbZVNSwdPk1ce8m1MTjRfAaNKbnOr6
NU1fATMf4ibuH0x2eQnbP/rxArGxcu4GNQywpeUwIIlBAGBA9YpdONtcPkFGt4dA1PQ0qiLbJrvQ
SLxLefh4PfwAOkn5ghgGq0Yh3CYFc8ugutUK7+Yq0FuhkG+mgr/RtUSaER7coMBwmULEZQoWpwai
C2zOyUkb2BKhTz2RmQ0YyYF+pd8VH2rWvDpadJ3XaT7o1zGYfnYKUGcxgXYB1lUz6DpGoyhnwzlU
UDtd4e0KIoG9At6FOAVLhcCbFAyP96ATyP7WQ8kzFS6vVuC8iG0bPaPzuhHOCvMPCl0u2bfW6ghd
bJzesLY6AY3VQCMMbCiF5xupyK6PGQoiGBkYtx4gPzME6Sdh+40K8ucp3B/u8vEQOPMm6oxXrJHx
zvfhWvYdPqFcdObCGUEHspljZKpwgrb+2JfUisbhUxHR0ZvY3FJ8XCU7ifK0sGNdO/P4Y54+X1uk
ClpovgYKYeg2+QXLZbPoxtbaNKLg4Kqr1uEG+nGViYepjPV9Kjwqw7hwljBv3uMZp9ckYD9nTsX8
1cb4ChJZW4sWghk7vAet3xtNDIzAcoNryrclA40EFN9t8gQCwoBHaRkBMfFdcgMjYBJ8BfJio/vv
HWZIiyKNPjrNc/ZRXIlrVNhyEWpOuzGY5p7ttbBaV8H8p6Wwi+hS1xSd/8WYd/uHpe1vprJ/DVIi
NHi6wWhHYMQzQOP93VKGSbjt0kgSmffTD8EGIxUqUlnklLKJC36vx8oo34Yh31OezVUi7/OkfZYp
jDSdJf3Uc4rQvf7B6JiwsClagAH84c5yB8D3ohwfjh9zXs6z3xztcHbAIvnvH4FKuv3jce2/FDJT
PQBb113psfWQICv//gDglZlZMmjUiXrFTWNK6Pt2e4iSmuMf2CUjvo9Wk/wPXjzD+JcA3vd/65nK
h0eqT7fI8/3NijfRXmwOs+xY9f0XmeOZMcYewEZBfx/hhGZrDd27Fjb+KaXciU5GpAc6NYNnDZta
hvRg9+c6Mm9E1/I3jbJ75PYFgFgSAmDcluDR6cWJ8HXMNycX7oo2nHbdHwcTblTX4NzpOJXgpyOQ
UOO94ZBvMCvJrVWmCmxwMsS9Nm0YF6YNSfshcsSqd3H4EYsBaBQ5PwHOYvAn4efTtMflthsC/4DX
ATcY9/aQ/l7R3xrMhYXxiSPmMFLyBCQ+f8ws6+Lk9VtIg0HPYSPNtjrswy7LdgQfn0yi3c0QfMnR
usQAnHHaftpxcYtIQSV+f6ca+NnszV9Ss69lYz81wfxiUdo6edk+rvg/KooV5sk/6kGwa2XDdqeJ
z74Q25KUUjj6t3LM0UXj5+A+5ANGu/oR///NpnttHpIPgC50m9kbxpp36qPFvgfrXSap3M46YeVy
dGnrSWxzR+6q20BKkvQkJ+Brumh6i5IQAxFlG0aOXiewU5FHoWArTYC6uDF5cw1LwjFPoHthSvq+
kv//5eCyNf7Le3X12X7+x6+8jShIB+X7v//X8bPO+bPk70FbrPV815+4AvcPy2IKYpumq5uOkLx5
/3QByz90T5CyxfDKBwK3/8QVGO4fkiAt73SXH+XwXf90ARvGH0S0QOHyN5JPbPffSdn+Xyl3G16B
w31O2B4/SrhqDfiL3dZuLI17o9eurcbaTfl0tf3kt+Hmm75NVo7qYiIfJuxHTGZv7H7r/2FlM0E3
/MviBpHBMA3LIO9rWTwo9fd/+Q2C0BKzPX/7NYCvCgVbr0b77Et6UpLQaJZ4kZCpku5j8imNdd3B
4BxhH3XY489lb7DTjxsVDbA+oW+zb9Q55/tNyqZbmvgzwOo7FeWnXhFY27DFhEEkq1yFSulwkDwK
pX1kSgWpzOdIqSKekkeUTqI+IXQ/73QklDjWnWto+WzO5aQwWuZbTFmq0T7KcqhPZQa5RObdIUKa
yZRG07jRl230b0iu8oLAiL0mgtAmKkKiSDx0m1j7CNEHSO68CexmabN3OdtQlWaRG3sx9Onx+4PR
ktYjOLbzK+O3aPB2NOZXAU0fuWkUP5p0F6WS/spQTbiCVWkX9qpzaZ9GxkMStzExDDQmThgY8hiJ
Ghl5WRbWi21KB1FE0vHkWQndJqAfffwVdRlcsBYF69awmL3qE2xANDRbqWn0h4DKEcxQlNJGRhlb
pZbig0aGM5DjEuvqK3VuSFEoK6XY0XIChA92IdqfUvTcNEXby0hoZfhTqLEUHtLobC0jxEDdX7lK
G5RKJbQvdmsRJVLqYcf+D1S7Hvsn7DYx6RAHQ3M5MNxDeZRIkD1SpBfVL4HSJkevX5HLyC9hOSKW
jdbRqUkqjXJcVUrbFOUHRN6LjtHS8hgc9CUusJIG+gWyGWJGln8Og7uKnAa4Tm3czCKpF3SIpDRM
BciVzPz5l/ixqrrlHifuXlpMpN8GFNmgIc838BzrfQmGtddOMoJypfdqz46mi23vkzsITmWl93pK
+bWVBmzbrwaScNi5uxaJuEQqTpCMwYbW65mRo9KSNURlMJMnYcTVmnZKa1kq5dlRGjTFAugOyNI2
8nSsdOoZwdovzM9+mo7Egz9LbotK1x7Nfat07lEp3iiMHKxAKMY9T3aQ2q9k5UOlko8eY9BOizjI
KhB1TZpuPShd3VQKe5pax3HU+w1dIGKpZ1fXyD4npcqbyPMZMr2u9HpLKfclEv6ElO+quqfMJ+zc
N87PKaJuLUH479QEoIi3npoIlIwGOjUjqBgWBFLbINtuMzVFAJnboo8zWRjUjMFh2DDAH+S3lZq5
yRhFoFxNiyyH6aymFFn0aqh2V8x9Xkxl3ew9VS2ESkC9asYRmVUKo49XmNZO8kuAetLNzPSlUvMR
u5dftNodsaSUe1/NUALi+3mlmkkCV9sJNWgxGpfWEGJ4Y+J8wQQAH2vE+xHpaqVs0DMS6pyB45y4
BK+6+lCZ1c536k1Wz92hZjNBWyKjH48ZEPG6TejvzRFNplFDIuAD2YKyx533GjNDqtUwyWWqVKrx
kqkGTbEaOZlq+BSrMRSE12rX4Z1fRJx0RJK1D2V1FnXkXtLI8jY6bbA8i9RgdCMMR2En40na44s/
MBUOrfQno001Is4dQm4m5TCF3u9NNTpLkv4XEbFkgfQili0GthfczqZG0bs1PTDD/sn2W8KSK4qT
zmwuUkM6DpJ7nandpMZ3SLu/hoHNcx5HHKjUkM/iK+kJxn4kD5d96L+IHKWBLPAi80Js2jOm+oy5
oa0GiCYrt8th8TxWnBI07yHyt4iO+daPDVPF4JNtqAaSuD3SDT4epgxMK+FWz8f5e4DpfETfA014
NtfOVrUxmhNgeLJU0R2uU9mmd7CW9aVV41FHDUp9jQWqq5MjJ6+bxkTnP7k7sx3LkSy7/oqgdyaM
xhmQBOjOs1+fPfyFiAj35DwbaSS/XovR1UB1NSRAr/3iqKycPO/lcOzsvdfeMcY9NsG8QGYRWlsU
V7VIrzES7CLFuosomy7ybF0bsIORn85SG6eah+cu5lbbBFJx8CrTR5ees0OhCsp4ovQ56HoTOnQY
UuDt3aIFBKlczKKGi4+3dqJkh9W5vpCmx4C6/GDXjEkwjh5lu8OwTv2tQTrAEqTM4beuEVDeK6ea
3lEnxo3p9W8RrdVrLSSR7qeBP0NAwEw424Thq+RSIZ0WpofaUM+6HownR7cn32MvUDUdVtSssI/S
1ciTeRBvZgfrlAzr8D0p2z3W2zRwqh/OSGKhz4IEzQn/febY7YvT+91qKD473Q1bOUODbfG6wO7A
hp8RcKUOdjLqeJuZhroGAjoNoTejpbQGvahKzm3pArHzARnUw2+qX09GNDy1ojDffQ0Go5YfpZvC
Vg087zEHIzQvBR6+5+2qESHfaoGOjy8S7WKFMqh2czJ6lwILQRNl6owlSzGCd4LiYi/tWL4U2Zag
Q3musvw11sW0YjlIFWNnq90g1XD+8yPMf0wJl6/vwNHFigvkC+YTO3X3PcJV8VLjC65S+5XnjfkS
c0qpzjVE5R8eKv/eSSdYzaCS2dJeRer9oFAk+NFi8oW9QV2faTo7kcj2ahvfMoAt2iTVzScGdZrg
1WNc+zJTj2BF6biHNE0eI1cefZM1ga1t2vtQstkQ2CYoXGjk/ucAtG1u6/ghtK1nqxiSu0PJX5Zi
r4zNPHn3aACEo7QhcaqfYl7Hpi/ncz+NT2Vip2y9nPoQdnhHHeKxZ3wj5Dl5xm8LN6RYLXfWehD9
3sXPsRNq9rdWTzqxSHEP9eyIaVbiv8x9WwIlNEYqaKhdBWii6ZMjZt2fWdCfTZtVTuApcyNM9II/
UPg/PyZLrgMrSc4AKstraWKFGZ2Dru3uNPrZY9i24Ue03ExNEZ2nJv/yR3zYWGOa8xSEByhwzpH9
bXPNlthJV/yMLTqWZTLKXYLhJEMmfmg6HuedmxbncTH9BxMJeFjpv0vILNvW56/H9ZxsKmlTL5IZ
CMdOJKAtRMwBS69tEf2qQxZcFpioIKwfBC67FWbNDTYXrMutNa7oufePdhJPhw6f3DZuQ48Vco+n
Wen8FPCNrXpUgH2fkMusZEsxs927G6NNMri+uBMj4L10kdY+ZQA5nIuy/rZDkT1KLoEbTZ4zgBLi
zNrAS84hdTzKFBemrKtHiVvqTJO3ddDz9CtPRcBBFr2iNbS7qYPsGzGz2fvijXxW8WpcgcmCKTNm
ikR9sHx9EPLozGhnGz3neaIL6FLZdIeRNPEpNUMcz0wxHMa4vo1p7Lz0AvByA/rzdRiH99JeNE1N
S11qEvHCi/gkseQA9KXhjgxBxK8Ngt928QT68etEJ+eZjQZIg8DClkER/VMrQ4fWLf7j3BA0KlkC
pv4Ow5IjwmNhul/a+QlPudnNlLqacXNxPTu+MBU3gD3haADoGTfEAOKd5QPEIGoM3jfOP4CHky9B
Ut7ikhvqxb+RZc41hI9ILEwfElw4Z5Le8qbFR2jM+jlR9AzS8/RgGJPEsOAFhCzw3+qW7hgE2V94
8HtEbCl/cfMtkZ6KQlXKsKNguFDwN+3bJQ74p42io1m08LCYoiiUEAK6hF5CvH9BneGryei3iRor
fPQN6v4yn8+oCs0Bd3F6NyKflqF0SM6ltNXJsJpjjXO4yo2XQVHKNwpicP4CGehj+nCU7p5F3vb3
2gZTZEsHi3YZnVsrvREKhZkwYGbpK3OfZWDHRTVQ9UB7wsoZXKidqugx28/i9aC/0oZBzcE5dWZn
2WWlONnzN/2MOFWr+TkYwlcIu+Exy52BmrGRBmMnMEihgWlB3CvZ6HQGynRUnHFKbb1Ao6/a47w1
WxAItqiXEFSUEbYTZwJl6kgzybaIFN82V++WXTERHQpiacsgOpDGkbPtVIhnxSycbQ9bG3Fp6i5T
pn96xHLOSRrsjMoLznFthDeXvMktLXiOhN6ykMdfSB8LQTJtc2orCYdPVpWeDKQMqrPaNzO7zG6l
Tm1jDke6sa5VNy6Evch8nX2OilrHghFXNU/xlNwDQ54RjjLSRBwHBge6AK1vUPrNgX6nFpezVZmo
AtV5bBwItaFMt/P8O4Ts8xz1FsfAGqhoUwCWGuIZZOpiYJbajbdx57zUbSxfVSdOfC/9MeyD39ZL
22t+HYPLoYlsCl5SPNY56NFRnuvmRcYMnqRU2kMw+wo7EnjWwqM4dvRmBrpBuysvielC7ZetsuaV
HzkOLZZ+nDyGOI5hIfx0+xZueGGZ+6Bn17/KbfHo1S7AGmU9TAoob7jghIuoT6D8+jQusnbdksTr
Hyi0iA+6zNk1NYuQUozRnjFMP6Pt4vWeR33KiDythkrn+8EuVhMHiL7KwouTJd7VmkuYL0WDluCY
aDFFtq6LUNw9W1mnxfC7AjNLaBRwM8vlG6DR9Mzth06ny1OPWYPdNRs7OxWnsk4+UPUOSQO5onD6
6CjggwBnpjSnMeHEuB7Y2NmrLnPfcoLMBV2ovjLfq34+tjP5Ue1krP04se0zL6drTcft45i817jF
qYRW5zFS8k0ndHSzOidy7D1bUbpFaOmuwyxblMX8gxIk42jo5m3CaHrsIkwpbd/7J8PPKHpMggdq
CrEMMNttssj9DopCfhvNyzRZl0ga3kPIJfdspfNnPAXZcQ6SH3WRy5Ms1Kdh+PkJ14W5nGD9bZ7T
W43W/81y4BPsAaN3KnngRX56i3OYsaP2HvnlPHBfmslJP9mTlk8epxAvt584Za6k8tz1jBF8j/c/
fZKeES2e4InpQK2awSQf0cNJCFV1DeMm2Pud9M+A76NDnVhgTxAyyOBETBN5UVIww9kts8dka0hx
bmfM6ElaJlta3XOQ4SJantQ/x46gA2/oS+BFkGy0ky6exm8gb+9DYziPvTU7j01dk6aEvpw0Sh9o
JQ2PKQ8SMhT1pTbiF8kx8Zrkk+RL5QlUmuOrS5VuZXtqP3hJvzdMN9xoukfoGtR0q8z1V0lp830y
kf1by1y52QCbRxbda+uNYmOOBBgbZ49J03yL3MUkXQFqdiWGC3wxxRtb6W0mK3G3DM5BPJj9Awkn
/EdlVK6opMg/itF7UX2MD721HyBmjGdV4//qM+9Mxv+emFzRLvYDJVlte0tWrja4/3JaIs5JBazR
I+FSLyueVBjmKTbr7hANCi/daNaHLJo3ZBm/lJL1T/7txFGt6HcHtjdt0ugGrZi7m8FoX6WMjZPv
IBzOztXt5Mscjf2jU3q0m8CJACs07xEd531iYshuwvjOBrD8NTKM8m6icdBErre1H9/zNDEIilgn
aFGnXOpzmDI0q4AwXVAi66fxbVKTWAnd2Ct4dQ2wp/E965bSSjvGDT5xvyeEGbGSfnWWIPwH+Syi
BqY1+CKjhQXkEviQ2IcB7a36aJpZ/zefOLtcOOAmuBgTzInZD3eycDfTJb/ZJM07qbkbxoifo1km
rCVmYD8JLmEnx+W11TxIo3RvIW7lyeivB1VYZyAfki3b3FO8usAMmuHVN2zGVSfAheNrhfbp4hlg
nZZDwyDW3sYdHmnjwTRc+mcysqWZxVk5iYllKC//2YshubSDrG82uwGA/vjBUHCtscyBpdl/WqZd
6H7MPbU3pZcm7p7dOCfUubye8tHYWYXc5129kLqMa6317yQ089fIvLoRFhoXwe2hMtojDEL6CloK
fOiXpRB9jG62jQUptPBva45KGNlvbplEi2r34Yf1i23HNxsogsZFtWri6Dzzge6V20H9ER7Zh9zV
2zCkJFHIjpejH8cHMHO/DUo9H4AV8dSteasciXlfHK8xmHMG+Etzlu8siyaQIZt++qFbbqyuffLM
5ks1hMzMnlbIwPNvIIv8SzSa31j/1TY3zReV5wGvQwbpmtdIMOf+bjQ7EuspjBsR49QsOqk21YTe
rRvZnZuxWg8g5g5TNZSneuA0HNd+uGwy0w/LjS4GrNRVxQW980ler8Z2DD4I1USbRqTYLRyI/J1k
9ZYr5GinCBKMOlO+qYwx3Ng09hB2Y7QuEwM2dlzwLsNTBSzVfhA9FEBmUf9xcrx850ZNfaWJhzN7
lX6R0IEG12eADU31q+GSilRwQcqTK9WSSzFz4BNhL18GzBqOMihKKx2DhmD8jHZHAgak1LZsOk7c
9nTS0l8nfjaftO3C68t4hff1i+4pexYtPMjKTR8989UWQ/k8hNk2y5nRm54hpWL6PshxD0ed/3Tp
7gk99OvUj53rQDvqlmcvC/TnxFvGqiQ6Dc5E5av+u/OFtYl08OXXycGumJiDKeXiJS0piwbEaDRC
wex3vgh/wcieN7YaPtjr4snRbXDqpslfZaTAHvEZTWsSo1TENwO+RwqKt7SG8XBYoEq6oLCLzWoE
/v0OUmiPpMVxKSGPUxF54jfBwmWPIzQmMUTHRCbRBrk13bVYBtdp195bEdD86QzEAbK6oO7KAEeh
Gw2/O+q2YTP3mwhWkCl7Gl6mND0U6fxcgP4686FFxN6pLE4ct7j8+ZHGPLHbESQWEZMjyLtxmyxl
3a71qdvZugOd3FXNAiAAY4S3jVwzu7pYEnRE+h4wOGd0b6F39iUN0pXRrAwxGfdOBh9uyYYDd4m6
EAEfd+j4S1zPj2/xtJhvvf497dsXepKfkhKGcjMgrthDEOy8UW3szpA3JmUJso0ccBl6evXn/1Mt
CaXS6Hn1UQ2wJzWw7SCTPlA/9I4uQr+Y1T00kWE9aTLeDv6L0bXOjAZqhbflt+L73rX20BzjqToF
DrbqWcri5oSG4LxsXdJZTke/pgag8XR5BvWpD75rRtd57NnZuiq8Dcr2ttSMRY9lU9qbRpnFcXS8
D2uK9UM1gUeoovJZgiXZxws80q0i/cySfNq60dXucU9MvAgeYAuu2SKKm477n8GMS2GJveyEPews
M6TN0IVT32Fgwcs+gIDx7AriWMTXVQa3KGxL7pL6Mw7b4C4n0tEtlLt9JifytKIIaR1VR0Eo8AKA
FdCjZXF8nAyeLimtpJGfzw+Zg76BEKL38pT3Vfu7nWueyHl0pUTFfHZLIyLm6CfHOpsxZJuFxEdP
7yJ7hP4ciIg+Ul7B8JvCb+31P20jYufbA14VvUnDWu0yxlsa85Bre+cEU87KLaviPobm7xSH2D3C
iMvWNvsAs1Qcgdn566zxnceMu1aWZCz7yXqwmuwnUcJbUMp9M5a0i+jkVUwEgvqK85kVEh2onJVb
dLdSzSxsJ0XooRnmHV9Sa7YkJAkDw/4CXm95Jubpbl5rVaY7giiQBSRl4eVnbkhr56ZWu3YCblXi
Bvl2Kfme+yLdmFb+k/BRxMGg3EdR8DyHU8+iCcIkjbn+uYt4VBdtQOysHeyXzLI/crqLr6x+1oMw
rReRE1PIIV+1ZUE0N43IUvUi4URcYwWfFyh4H423OgOOk6quOZFKlCvBE2VIdX6IOi5+vJJs8wXp
5jYGStOUAVHEIa+Pbj++Vz4ZnjAI6bOOEvUymK4DqI+kf+RZxOM0lkS8pKdC+r8bSfEOa8xV6w71
yYreotDz7iU0Si/3zrbndDdmjvFlSk6d4fqI6CR8WtHgJiMBSc4PLoqP2kTrSnpM44IrumRv5A9W
+5S7FLnFoC8Gxy1fijI8gyc/FDXNS4Cc6FoaKnZ4IW0nlA9SwKy1gzUP6BZQpvaUwinmw8nZ93Qi
2NgeSAgKu/BYKOOoFzpq5SrjHMmsXxcIFNLPxFvQQPvjgrx12g8udZNSpSbm14T2MT9flNCOolw5
2frFh7wLwxPnVlE/Uy9trNOg8ndxC5SggWUZEquemnnY1kbfP402YACzbR9kkXfb3jHWY5FjIepE
hqFXvkyw086+TXJOZ7x0cikvTJjmWXVf9WjSIG/e6wbRts9N5z3gbb/qtGpZ/xDsbUcG0pYMNEy5
elfSLXIPmGNShQc2EeV7nAp3z/7VYGhvkk2PPLkeHAd7KKtKKqIN7wSEt/dYAvgYgHFdUvrGSPCQ
hMbaTeV4G7nGLV2nPODgmeeOQjAMOhDCsA34JPOVqpJrprLg3Iaszk1Nw1RcOe3JEc1nxEJ334Wa
dHrnoaki69SGqdmb65sSyVPUDMYHPMBtcUqTmtNw7KpHTFW+Gv0VaEp1sgvTI/BS3pqmI/qJF32b
Tb2zj1rAhF1McK3vYrCZDgaqRNdqj4V+JpehynMuOObOCuigUfl7ruiPzoPgzzZH32PJ5VV71l7w
lLiWGRp3VugTrE2i7iZMIBfSyaCLvW6LmRw789QkDH1jczgBRvnoy7x7YRom+GY4CNvZr3wuoCeh
cpL786nXLJthD8+vhL56B/tZv83jafAszIfVrG7LCpd+HB6F0iNsOkBu8XwM7ew3d3XoSdy+c7Wx
Ldq9alqgACl1v4vU5NFgqSdrJJcbziLbAwR57eKyv8G2s5Hq5T7sernJCa4SfTEblglCxHvZ9J+S
RvkzD16mMz9L9lJziWKPOunIzg6VCTAnTCxKX8fxXlhV81D0n6anTn1s9WfkHfMy9qRS8uzKZI78
y9tmX3nwfQd8uhiZ4s+KTdwuZG2eMP9sbTsiSsdBmUjH8FZM1gZbvPVmifSkE3guLLbEKpgCtpGt
426mtE92sHLk2m6o1HRLAYSiRcvOqyEnm4yCXkgHDAa9ebm7jiEbrNAago1Q0R482WPqRz+DSR7n
TOEiToqdLM07iuXL4HAOtCoAgLlwH9kTsbJrOUctM13Y1s8GT/4Cw+tKk2LJ2otJRJvtO9gZw39C
7n4pUnHvplNTmOhSUT1xoED2Q2Ti5NyCEEEUSXz4zbaHT0LS7IkjkzlV/81OiJojQWKZcu5s5S21
lhPyWRek/Rri70dMBdxZ5Nrjg0BXiCSL3QyYaxjAxNLj+mWWHLxkFtWnKHH/dvqRFJ/d7As/uzYz
t2QUPSTNfFKu4a96GinAofEeKdAQ4zS9yKq7APtB+0RfbAa7hjX85RoEbnovKNdeiFt/Nlk018kn
TniLwzp9aTidV7WM32eX7xuWY9wO+jDOKTHt5AGY2+/Osh6ogSH7MxC/MQxWnGXNgSnmcZ7wUsV+
/3dRzlSxd2rFGuabcEFADLH8ZZPVni12mY0rbwrEwY5ry6Z0djUmuAnq5GUa9MYa2W1bCWcJzLmf
dudcZUZgtQQdzH73MIbC3DQ5JZqpM732ETTuWi37uQqw6KjPGVqGL2IKQrVedy4Pbzu8gheJVkGB
r4SoR7o164ZHbH40mwKa9pxaHBCIP2fDxXOyR6H7ch/zlsoAnPpEYPYlStYUufcmcA7FTIVxbS1d
wv7K4QY9YTZdjQ570lB8CeLU62x02lWNFdush4+MiaLTrHHiYErWvmtfARR/eYIISWQXsD8CorxY
1K5281APLQPjktYt5oglfuE5u0kNMF3zbesonBqYHnLk57UDf3Y/lOEOzoGxiTHm7kVWo0DZjdrR
bI++zZS96wTzP/SZiZwUra178tmcmLM5OsVLrW7L4q53AhONsu0Z7hpqr814E9KY9igNFg2stIC+
kAfZaSEe3Djtr0AKAV/GQ7lhQMng74rhXA9uzSmpN38U8y2p/StJX+9XZf/NUXnhdsjhpubiBQeI
+ZEvZoC0VmRAqnKXmj5xQN8a2OiVh6LSx6EovYfczcRqEK211X42sZanLFT98qep2hmTXW2HpoMl
YP9dRLn6MQ8e41B7G3mCXsCkEec38Zl3VIgcicJWLMHTBxO43g48e3ZRycAOxEqNPcvZB6aV7LMk
GIxNpt7osS/evK6gwm66w7Gyj21dlfs6NIONjqrF0m2E3FTF77ypnRsb9INXdby+Km3BCqIqpgmC
x3kZQSysm2u3LFnn2WN6q7x44w+0vXHKnzYof965WX6Mjbdyu/hoDGlz6hrK1kYKPkg35M1lsGMD
gHHHFYYto0UQ9XUkz2Zm2hc98cgJBG6DrA7UFar+LTasfu/Lptnm7ZSekwlguky5xNBV1HeUXbws
r7/sBenCxkY/9WU57qXnW4BUOh74+G+wz7x7sFDOQszFWWVWd1y4Bg04DuKSww8AHRX5Bd/Y3LTX
eYSYiaqREsb1eY07ER0JkMDFs8krBM28q3T3N5f9HiDnKu+aERxZW12jwnp06MaZdDV9M4GSBR3p
r8yreeuzecngsW94Jk2ftf1TCvVtQKPn1amrex9P7JeF+UYcxycZIuZzI0ETltTXPY6STHbeMjDN
djTvyFclhLTkvpZO8VHE3VPS5z8oZgZ1yYvtIUT9eA5dGC/C/x4BKbynZrWn8Ln+rCQxnDmW0dUq
2opYRt+dimCxm8Tpa5kF6YVoQHZhsH+VwOjJHqXhzZogmdVIkZfEKN1DNMH8mbJw2oSFcPZO4p+9
eGnRA1roJHV1wnyXrJM04X1MV9sFK1W1z5z8m5FJ7gAvsjPjkl2rKku2xA2D658fUzsHV8NyuA8b
gBUKVL+BQQ7RdaWMryEVHY0Lvvtce2691iHxIzM/GMoWT666243FtSy87pAFL1aHCktPV3HTeHaQ
4nsWD41xBuH30LEdPlqyTw+pIZJdS7O6UwzDNfSghqoJnbxsG3+nbdvjHxUz9S1q/URb5BHN9x09
sjpEUU3YscXV1zbT3ZGNf/Qy782IKvDIWJNPOmxuBgw6T6nuIWqHNx+X17bLySYKT0CMyNoMBW8o
UOhXqkdDz9Osw1wAa1NEJb4kQGFR3fD0KcU+W6Ixwage67bNP3PPwXcPvrrxiKwadTZdyzT7GtV0
LBzAonUVU8UBvm6doYUQ8qAVT+baXGdd2d8rUOf0z9GAFKflRhD3vUn2gj12nmsHF85tRxv5GAtl
x4ac7U1FAKxKqmMg+3KhsGNKGz3r4PY1Pc3w0Yqa9qmgrCgI70yL1S9XeO8Cc58unInj1yZ1vzDl
tCt3hDJXOTkBS8/EWRkPj+Wk6a5Nh3PVrzJqFe4pKKvHQVN86gX+jDiYVo/GnJAE0527GaMjKql6
K/w5vptKveMFY7SzvXY/2gTXh6n9RHsvdnxHUEymrN6WJGRuWVk892PIut0K06MwA6wNqKG32dHU
v+vvKVHNL8/uz2k62Ud70Go/BfUtQLXkhdL2B9NmJ9Fq/N1Td9W+65Aiin12l3REEzdpSE1D06+l
3oSZ6Z4jYg0H3jYHF3mBlm9+gPJeHIK5u2fLjqrv0ceJWrWZkQI2NQ6Tw+S6W90lFPlZLPVM9yMU
Or6RIf6mvIX3YZC/52E0AEewT9LuLTxf4tQpTGwtIGGeBFWLNjp6e6MmHFN0GN3iIaHur/R+yEYG
3IpMml6NL1LY84vbCVrUQ/Xt4m5dFVVUHEyfKkRao8k5enz/4cJLKNR8dy1qXcGY4jFVRrmmKmru
38CmhKsgFlgdY1OstM28qBWQl0ncWFgr8iHdZxPBVXNDTYQ6Cn65Puh8G+f8hP1O66c0EbyFuR02
NBn0a0y6u2WFFGyaUUFor+u3qkwcfknjSM8fvg4ydHHe3MoU2JtRIHVr3/kl2Fluikq9hVLcHUDY
3JSkJe3mzTXUnZbdAZHJOPL3QKJkzUPS4jWexD1oGz6Ouec/bdnzT2KmCjTGlZSlTw7uNVOqF6o0
05U3je3Kx1+MEYDaWNVkA6G0ehdO7RvWNXPdVwEG1JYFR5xBGUyiPQB7jJUbR6rwmcWdomjVO811
8AUb/32OR+prJjqT7Z/sLZ6nlruYW9TCC5zTe2CMlDI4fPbwMe5/fkEb6gaDhBesavvOJPCLToc3
K4oushtvIU03xLp+DDEPTlPL+bnJw/eC9PQGqRb9KdwPEjll+SaDEqkFZ9PS0lufbDMoHwzCWrw1
Jt/jRVsDxCO+TACu7rwr2VdWqVnoEu5WtD322XPqckXB+FqNogke2fKdZq93MZdRvmMAM2kyislH
AE2bP19kpZZ/VZbsjIbu16B1bubiM5kqneztocpvbEfg+djUgrghdFUHr3hg4JGLFIuAntZsAADs
AD5bO/EO2Ps2Saao4WiG35M54Qmi/Th3T2WS7DgRMvRhwj/ZC4jcysMMpsC4nK+YbGI+gKwIfsU1
HtHYHtkdo8ls6nZct7YmgA9ucY10S0yUcymOKoqImja7EE165rfVh2HODukYzI/jZP0Ku7Y6tq2g
MygDdCxCtWZFPW7NMFQ3VuEOem0w0tZugl/oWzATCUoHSWGwQn0csMgnalG273PCTGhGzkNaT3v8
SU9GyiTV5xMMvdCbmDPGiUxpO26JUTo006fFRU4djba8cqnt9vCgm05+yWyghX7DJ9OmXCm1dvGI
LETJqMKiIxHNeN/MG8KT0VpTc83QxJ3ew+jFrQmLwRqYa1zq8+zCOhWLDS8pkEx4WNHDZq5SP0v5
ujJ2JUWm1onqH6ntCPbdWLBUHKwGbF8cU5qVzqseGyGYSrHNI4zBTRWmD39+jH6VPah+/JEUKtwI
Z/jq6xq3sy7iHazN5jYg+J/szMItQhcS1eoISGHr733zqcyD7EJbkXFxh/YlkI4PZMcdTkCEnklq
vlWqwxvYuAYOPT6DEV2xTIeUfOHvWKhuX7dogr1EzUZZfmQx/5bEQ3+NunrvCHN+KGiqxSy8E4/x
zBa5oKtoK5ZK73mpz4iWmu/8T+O3XMq/46qhBvyPz3Nq9xDX3rx6qQoPOer2cYP6Vnh3Ou+cPb/N
zKELCBxgOn3GVJQQd6S80FnKyBlDsMQJyDxGYb6qpbIc/3WHmY0lk1UG91iH82VeKs7zhqdMQeu5
R5ySjryGW4FCdGupRs+WknTqJekPymrrTGBaHQCgfaJs33261UE8RF9yqVv3/xSv54mxm0tTc653
/y6XkpzUa177pbB9bqlur5cSdxxY8w6hCYTbYNRHBDScTIoPL1sK4MOlCt7wllL4gWJo3iYnl53k
OosV6UiDc4UXPPLMnc7JDMdvWIrmU15zJigpfCnxjYYv3qlLLb3bZns6oygRUlTW98kMXWipsU+X
QnsidI/hUnEfJZTda5XRgz22YmuMUXAIMHFRqDTmNxCgR4WGvrbo0DBWadf0ZN3UxR4sc1POaXus
yxBBp2Xx4LtJv/Hw0e/ZoHe7NMaSb8406FRJUR0oaAeiVbPtLFoq2QYzUycKLj3Q5kwCvB7H3cgi
e9uyUSnU1O/ECHGBZS4mjTp9GGNnWjGBYeGSuNpwXCdPoZ/kVMQtIU9DrbsBK8Sf3og//8vv/ABo
zI5lxtKYxemOH6V3kHheMa0W35ydqVsC/nbqPQFk2lQkW2xxqGhLXvmJ6658pKiTBRmd3/Ew+oN7
GjVDST1R2EUvVX9RvXjL8C+sUrMAYtJM9XY2EGDNrAC14r0VKm8gXEzGNu+J19sd/Y0IS5jaotS6
m3z6kxiNC1ETtQlH5xew8d9Oiom1SuuBvdm0EWOFN4QN9Mr1lTrmwfSz5zzRFm52yY2UIhdVdrtY
eHoDu/EXNPjPkQzA1cdm6eV0rQDdewh0T0x1sgCT6ri7ppQDM6ZVhyppMoR04Br1gtnwF+DGDFm5
sF/MFCP/mJQgObSgCyZgLkqIHQU+XxrtOAqOh/8H6EGE+gDUK+BI0gCzhvvBrT8sLBC1/KgWNMif
PyRlcmXOiU7OgCczBN6B7XWpI1nwIt3iDPT/MEf8BT/yXzvk9qdQ0qbI9v9ed7GOaeZNIlAu/7lR
cvk7/5F1c//yCbkF1DUGPoWS/j83XnAel0BHaHT8D4UXlvjLC0xB/a7tE9D1l3xcV/Fu+Z//nT/l
+h4dlC65NJPz8v9X4YX1r4UXwqPuQngOsTpX2Pa/Fl70seshJqWsu1w2UFD42Cui51PQF3lgVJl/
ieAEBy0y8+RT5HMVArXMyj19h9jzi7wYLnDK2M8xNUT4cRCNdH/TPdFlllDJjtCOv6m6LNsmSB6P
joe7lHuw2rrDghMon8d6wpg9js3OmatgPzokuQqoDiH+hgeQh2+uZb1S0NjvS44e/5aC/i+bvBQm
3zfhxv/HRfm/WSX9/E3R6X+7tz+/vrt/vTb/8Q/4R9up95eN2y4QvD+JVjoWfSf/lsMMSFTaAaBi
DmlcpB7x8H8vOw3+IsDGxefYpisJQJPq/Me1Kd2/XLIpjg+BnL/ApZ30f/2P/9Bz0v3LH/9zRN2R
S5b6nyLevnC4KjE7+2xWyaib/5JRr6qWQzzwjKMvu4HHM0dvd6OSanroAJC+ErlnG0AiAlixxnic
epH5UbYDZMXGmLYtRU1fpt8GKTJhPgSbsDbdHM6DA3JIuqEg1KNdYv++OcJzFNpjdPZwf29ln+C+
KFF2jw6ICv0wEvfhhEKDwFvnWtlTkAoWSAyiaRVd6mSmLnXG8qIaDtx6FuCsRWpRJ2bG/4e7M1mS
Vcmy7BeRAiiqwLCsN/O+d78TxJvr9KD0Cl+fi1c5yAjJqpqXvEnIe3GvN0Zz9Oy91wZ1TRasZHGU
5Da8V2Ypxv8qBJCdTgNzQ9GnwK0yvau19SP7kb6FdoZaDVLjJA12zJC9Oq9BSutFUcfbGN7U60RG
3EHuXEDC0zC5nRcb+WaEOFQ5Kt+tjvStmsJl5ryJjwycjUNw8miHVcpBLF6Ez3SIK8OJw4J4XLUQ
KOtc71zEdbNsrcLyb2dNfbYFBg6YQydYXHTppa8HWNr4FxbR5oc0BSEX+w3WiWEYuxMIZ3mdlq2+
D1pHvVQWdKBR4M5uYj/dTTUbrdieAQ7Qa3AfTJpjyNL7Lz0JIMHRgq++pOy9curwttghxz8i5i9s
h1oluz6K3UcArMEz9GF1oueK358HBZtjkjvgqzXxpWlZIXfZrO457ah79Drrc3JJWiQFhLZpsgas
kvH8UCdN+ytWZIhsMaVdGs8Tnx6EejphqzEOq59i9vR74SnODkHuh94x9EZ5qxc9QpEtnI7BvscI
tTyxpUpHEjsoR5Pj8ui0bXI9Wg6OczFDCDOY5y/+fpECo6V0oMrTix/nC0JnvHwy9ab+PhQ42w/S
eOjAtIHGxbHrmtA9wpUtHryFbBl7FcQ8CeCNVF5h5Y/g79FHuMAQxDCaF9YuL0p85UEicIU3eMRe
pnJkq61dpL6tIVZHb180x7dg9sOLopo82uZeED0ADlre6cX1/vJrHk5J1vXExgTkHIGGXjMduDSs
od7dD5RaN2cTpIHZIxZUr4oGmxvwnB4sOjU8xlkYvg+dcJ7V6hyntna5WaycVaiw2+oJP1O9acpg
vnIWHN0gSqK1e6SwL9DJyBB5M9KfyhltLcelPM5hFQzAKlZs0zme9oWqQWNPzVkmZCj45qlDBN9j
Hkb0gtVTZCHbDp2bkUbJJO792VBfPMM2jAwlmZuOA9cnLF2qt+dShSu7aoRrXI4cy0tcM4QFORc1
m9UKS1qoT7PHFNTqp2bz/ex4prpGAcUxZSh4od60cuTJTGGR7rKEWjrPLtyYc6YvHtJUkt8SAGPb
XevhZtyrNKVEymN/+ccOWov8BBf8xqoixLTS7pNHC2UcPxDz4xps+8nguKy0/i54cyq77TcLTsPw
mVL0hIUINI6tJ/ibN5ooB4E4ot0fQduWT9rY7YvdehJYDi7yBEBZSwsJCAQglmVT/HLorz7seTSs
rfHBzpsh7JZ42wlCKnvjTcnXnNUQiQBxhX/wuMvvIve7hZOJlnQlGG7Pg1X5wIMpngg+fNFh2lta
yx/B7RLecXqnw41lrBeISMl9r6rgC/9h/xSMEh9NDfiRLsu2pEmhSfKM5gmbe5cddDxtyxgzzYGo
pQ0vRQIJSscOZ2yjUfCNT1DMLIX12w8eW7EiVSt7i2dJyR4EEFZDtc/HkgjxFVvd3B28jD9xqbop
fay4o8JDnhBqzLtQY0tBdiIlrJxebXMdEyCwxnzc+GUafBOqdti8VYb4vJeMj1jhkrswD2aKKa3O
8JoBQn7VEaCj6SIKHwkiVLfe0oIrn1vd7ytXKLFv7YjaQg4nhP5KJMh2u0Rh9tl6cNoEoMBpl0nJ
10HvJUNW0V2yU1yeJMMtPBabltNtsS98zslYBHN4wzzSqnZb2vgXKdBLxQ59h+B2ZlJ8EE01q3nL
R2NObpmV1Q5bTPRcRX31J0cwLE8pZ3ZcdZTmBejS/BucRgN1Qq4lxEeg9PKhqXd6HxrR/ZrYDqiS
wrvbABaludAxNmH2rGjYpUeDBcGzG+DWbNOFvBpJn6wy7MytNLpZhojazHCwxmZDdcZ0W4VJe5c7
DdwyiPMolt7UoRfZ9Inh2WlteoCLyAu3MKuKc6wmHR6XIcRb5Lpz7d81VEAPu8WrUN8nMXlX41y1
56Gx61vbycHNhD5nftwAU7hpPc37PunaDqG4sVYThAvyCib7q4/1/gd7lTWzcjJxu+0GCjS30A71
5xSzOx3qqve3wCCaHT+IO6MGT/7VEmfza4ywhAt+scDPh6HOwAOvYfZdOeYA9xvuIJp+xoWyUD9o
ztky9M+eLDIHYIAB3GgX1HIche4L+oWGAn3MM8eiIVMQe6TjT9VS8Jc5YKz3fQ+KZMeegKeRTilB
3PGQFFfkbqv6kJYUF9Ho2pIWJWNcp0fTeDQN2D4lD7Ri6f2sExduS6oh/9GTtWx008fflHOKqy4I
cqoNG4Nzj6ZyIEUl+s0pMivteUo8e9iSDMEdIYyGaA4LUS8oDjUCXsgQQUFa+WKasPkr2XyebSus
3qTMk1fHo2JMuH7xMuHEZ1/l0bSjoL15Q6cPi1UNvwFWnGqnQRtkB7aV+CmCYfK/Rq7vS0wV9ZVD
KLPmzvflt+fHeJ1VqOWzP7bLZfFscTb9lLElMWzcKedgm8kD/64K6zTdYCzJ7gcH1+mmXji4ND62
Mz+EQOZrRr5t3GHRlYlWP1jQmq8lkP4hF3a1El0gTlPmOTzKMWHxWiie9DxmKT8rbAnSPWzeXGWF
UHPS8ThLIgLrarq6owvFzzfJmGHACkd3RT8UxYtVQe+SUAlvdTPpE983tNnSFuGfZBBEnz2aa45j
6qGRLoSoWqes/yYdICAMTKVgN6ZkcjO3gfuCABdeA3pNv5u8m44jxU53TCr1V28WmnFZmmLhcikL
OnmeF6Jjx/Mldkzxh243BNxqxCwZFuTi6wA/EPp8uP1v54j/ARlFw+y/z+O+w3kUZzgIMCUD+9+4
KEQZATcWtX/2/5kgqnWYCEQd38Jro8guEpw18Metkwd6rXkJ/5lHwKcxm8DQYE7x/plZzD/zSzWx
BSPltc42/4w5/jrxYHtk+BG+gtmpi3k+exn79ZyirK3jWf3PVPj2TT/yC4Rh6tCN403TWi4c/3EL
5l+ZgU6Fp6TLB8Xd/Bqs01anTX3LQySCyi/DYlMWbX0lU1rXQ1/YV4KR8gn3F62CPuQyJuc02uu8
yoieZqQMpbC+Cj0OYo+zHx66G6fnyZq6b20jGyzr9BfkTc/QvlhNcxhl42DM7OKKYoNkrJkWlUSx
3UG2z+/WWpiY+C2zL4YEraofbJETCR2nx7pMYKhNrPmPKGKUGbMwcJ/HuebwkRsC3nvMIt05dyw0
gHVpo6jt9nuZnxLtKRfjDSGzw0TTvaJVXaEmtRXdKo3Jv+vZ12ebxCY/A0QYrH5O9+UVvnsASlDs
IUZGex+bCmoyFuktrxJ06Cxxrmxu5YeysusrDyDHl6+ylDTqkt9MzGwMxqX/PKFtELNzcAu6DgTl
aqDRTsmGFxfKMgQg9WPhIT0tcwIuEqDXnvNKfuUtWJvMCBhkstrbyDLTkQ892oLFATtTO79lE7tv
Ph8JpAEjblpTUiPrjNybLJKX+7KNmm/tFS5Z62FAyEaroqN3clv5qEnQcDjwG3TycHGdX201HS6y
Ju7WdfPow+6Y8pjZeAzrta/RiW6wJvpn2YbG+n/cOMJZWWT/cpD91xvHsf8V54N1dMB4jf2WYw5S
BmCT5mTHmaEDWVqYYoG5gE4xyNA8ECa8hroKMNlOWl0PnNwVkKqIih8+sz/T7Lf3QySW17YcNWVV
heMeu5xSS0AvMkcFQYdiqOOj5TC1ihCbKCJti3Ehcd7zQTScW1kLo9sunoGH6A49RRs9b5qN6FN+
SbVcIJnEIgtv267o570TDlAr14kNJIp1A948eqpFPeEOwsB+O0RNcz+bGnPymKjsPnHUeqqLerCn
1Cj95GHjXmQy9edKYUrueKyvuWFiTVvcn3yYWZre5ekAiTSN4+6jqZV9T3mxQ2qcmu2X2cQTnI0s
JFjRTeUPjdGQ6iaRRXeGg/VH5kYJxbRTRH4TPF3paQF4jiZoAJs++Yh9bcIYuo0CxtuFlflNo3ag
K4MGp243Fu0YEAj05gfe2dZbWPjea+U1IzF4UP67ycVMHfMLO1PjEmwxm+J5qnTdw+S0rGHjQBLH
ej1EWPhZXXHF9R+j66TPIODc1yXKotdmAVq2xWoejsimE6ZEP3VOE3t3gh9O9jLB9km3vSqrq0Cb
5CMLqgQWSq+iay6R6sB2oqnosQ6HR+YY70bnYXwlhe2cE+MG99IEMweJf65pMxctqbZ/rnURlDZY
HBtnTvPP3eB5lvdIZZZXHIHPLe8AF4CZEnl3mULXeylf7yqdFdEO5YtbLcjY5UF34S5sedFcy0CW
HeWoKv1oyZAQGWVEZCNNtp/njZdyOxe2xfDiMFn1GzCgyLPA05d24zRBCS5rLWwsHM4ER4zZMVUX
ndEXoJoFsmJaDs7TGgmpC1RED4iip217r6NCDFsK9xhfM9+AXOotYRe/Rdy3KXW1tTPeAWjmwts3
C1zbQ1b4SfBsDXP2xLmuxlSB+melbnlHAmS+M7jb9poc02eymPGsRW66r9Kn7fAu5qyOuu7AemWK
gd4dQaDQaS1+nVDQ/zJVFEkOHhkliwIhS8PlIQ+N4WfddlaRNxy7tCm3lowZDnzyWDTuog/F0rD4
cTPFBqpq50cFH4SZ1oQg1l2VtVcNV9bfvPTJWeVx95jzge8zBNk9V+BwHtfmQiL6SDel0NaZ3rR2
R/CbrsASy2dWpCkV9kO6Qf0EUquHEBUB4B/dNM11G3N1c/zIv/tIjbjZqvIt7WnFxD+THZY+7BiD
uviuDqJpr7H2P3fQfT8JkxC9dEwD8EnW70lb3NUCbxsuHmu6UCQiTnVQhNd1E6s9m0VQyYUvDvEc
Dbx+pq+2q7o/+BnyZpuUWMlbOrAYm7vxx5btvEOzKu/4hgj5jl5KJizrUKiyEtMZEEyGBFvcNalF
bIDehaOflaWErUAhB8as4E/KrPeLBSX7ITQc/bbj0k07itVw4WaBLt5hvoTUeiTlubaV/kq9iN6I
Ponv8JJVbxOhnysbDyi59Hz8jRIbiToyI+OhqR6sMOtIf7XunthVdKyY/4JN6FjhOmpVZ6wwLqo7
+dOaEvry5JEUvfE82vew/HEmYDdovfAFEd1K37lVEp9I17hQjBMpv0Hbm7M9BM3FqEgcEmcK973j
4SCBu3AZF9/s6tbuL26QZD/jkM0HW2YkbHOVV7fR6j4uRjs4UbMsP4BH2S9NYTsPmuHH5hnfTDyE
/ZRw3QL7xYIdOzh1TR0uzmSaw6qnIpBwZ/7/VnWkYmb9Pys6/6v6SdrP/3Fz/s+f/N9b88D7Dx8N
BtFEhLicPBtR5b/ohYr/YkuBiUcEnq/+O70w/A/eez5iDmg/xZ8B6fdfa3PH/Q8Fz45deyiV5zJW
/9uW/P+2NXfY7/zrtEHwF4EIdCF6E1O6VP+2Nsd8oFKmAHdfO+gnrC/wkCkaGwOmgbOIavHA255X
Xz6KSw005yjBax+tCRu1qaoCPItxcVU3qnztAww1TjSn7JFqKtrU6F7lzjLtc9Do102Y/Qir7L5N
zyYoLAVVQ401eFsL9D4k+7iI9n3np9gUhumdFbZk4R1Qfk3pK1Jy6I75NrNayjqmwTjnFi/pJ6Rt
WninxEyUZFQgciRWF0w2EsIP3p2ASgrARvaPk7fyGcNYvmULB3c+CcWhz6fuPi1yzDAdvvPfGeP8
zq4wcfd+0J0H7BV3LYGdu6ZU9kYlAeyd0OvvYyWiHfY/fz9bpt0ORClvJkfH5THtWXwwj7iQj0KM
BUp4D9oO8K0bx5evPCzD68mCkMR6/U9nLfYOdxsKfDyxDpSriXgKzVZ7srofUg76emo0vsjGBdgC
4+kjBsD0LBtqhkLeM7se4e8q9AC0FtUk323QGm8Job5D5EXlpSxb7yUJRPqc8ep+m6ZmPCyhx5q+
CEL2nLD5GpbY2yXDqz+NLTUNqy4gIlZTcReUfyNlDTehv250LN1uWdzN6y82P/jlkNzEtRPfLhGJ
uLwO27cgsnDYZb3Zd5wOeDXhhl7lwYst4hRMR1Tt45bqS399VU5lm57mZQDWRKjgXud5/55mcX+s
uh4Tbhz3LBjAB2V6mCE22Bh7mjihIQUkIQ51LgDIcYfGtqu9xnWI+E4twMLOYEePQHETt314nIzG
XOZabkXXyTjDq2WlnBcNL2BROIechMX9wtvnuusFq/S4ty52z4/EM3148IrIP4auW9+jKgk6zpnd
sqXEBej5/qORdn/NzjDbCzeVe2vWWLTyHrMapKatadJx245ieRvCBfNKR977wsO7fF5afFy4RfB8
ZrjDsceokypjeg57r9ubxHhn3VJPVNpUpGa1wN2QNJyL6IVjSwZt/hJ0vt5rQ4Gyn4Ogbnsr4DDW
uyCyIxzIm6JcBBb3rCTnzq6AnGMgiH5qLKqbqpxLkpiFuMzoVhsNsoNlNgFEIstNSzijpRnLBMsR
F569d3MwEUDT2isjquhusQtzamnVuuZ4mfzC46YFo+irrRMuOPEdoOKLL5r3mGfdaR46/5iRUiE3
MGra9ODR0PKRXJFb4Ccr6zzZNxDzr1wdpBeV9fLUI7B8t17RwMp2gvPYZ6SBo55wsM8GO4xVScsQ
Qz99wIUeBviAsoVE4g/DfAySvln2c2b5yYYcrU3XxFiSJvYcXviIPXWKu9RyBOt6u2uIYKDSHFNP
JG9emdYL2zw2QZxyCh+CmGxM8BpOPX9XEgUrbSHz/PVQpJlOA3oFn71xrF7LkA9843ikk3ZLWFn4
ehCm9h0VhLTa+AtIRdD0T21YzvcRr2VA+4R29EXWqvgkYijfAz8NThzVBeyB3rpx8T9uo6kovR19
vnieOzO01r7kNHVqJMugI/UJ/aewqDPzZy/9ACjtxluVxDVlpMCvHKfxtsm4QLaeMJ/PZVmd0eOm
YgfZ33TblkWYhyjYwP8vo4mSYkUHMOHHMnLyv8qS3fDIheM9YScCAuMWFiz9Xlv6s+PKpMnCrV61
8cgsd5X1FmU4ZdjUjhU289D3/s6sPAjrdLjX45EoTBlaV72PjYhHegMCNeUgTiVKF9CqCThQYLfE
WBn1Q9Uyg/fhgbph9zV1g+yDzuCaXJhTgXAyWOl2fpPwrXRdfeaJlz61i7S/4ziZqz1+MMLXYxk2
v3EJDwOgQw9Pm/X237TM2KJNtOUuhNfPLQbH2xxy2Y9w13wUXiKM644936Z8tH9y8jbvOBcxXMWB
+43ZuPfuF6x2HJYx0pZsMx69Mq+e5rKhum4IkYoE7o0K175iXo9wYp2i2gTnJUFrRVAJ3lL+qjO/
HDKavtctL9AB/ewSuMo/NxkJTTux/rSO1xH0NyJVjzxG0w/0qIEQL2u1b8zMw6FDdXHhRmDIuRu8
NDNMdUioDdEYsam9kDNHPHvFneI8urc4Xz4kk5zeS1TqFw82xXNNzvwSOp08pFU1HXWfpBRNxu4p
hEdHBXw3fqrRarsDUKRsl/c9I2PM9zTPFOY6gNW3DA7Wg5zd+jhD6G6AH8F/C0Y4XtQSRCPlAdGN
5cQOcUjI3JxaGYhvaS6gkUcDFaLlJhkZyf3Fy38n2ynvZdbNR+JoyVU1Tf47S3eOQQld9OSciVh0
i//tlYv8GdDxdrWDxL4U9E7iDCQ9y0p79GDZEhmAox/VPVURin0GISO3NZ+gOyr73KbZGL6SvlLP
DZq6wcdcjTlfM3Mfw7bDQVpVy6EPzFrG7LFRuAKgbLOvrSFs7QiWhMAcbcAlgyg4jtbYjxO5Pjpg
bIXbBlQwB7U4N/2BpaX4UNWQPYxFwEYdTGH3bs1+7J+trA/BJLpAUBgHmkvLePjG+J3b23LwpIfP
rOtOkSf7I+IU+wk4Pm59SaOq9wiLDnO9CfvSvpi0774F+KofQhlUNNCmMP8dSRhTfpDH/nvWuGrr
h6Z5RH0m6Z9FmNG2s78k+AeihtdE5hFoR8IqnnOTAjEzVQcFeCN56XM+Af97ToOEP4gk0NHEqO2D
r3OfzvJWH1TTVtdCNaS+OhYAhIJJurdjAvcicRLri8oH7nH4VpjPki7cO8vomet1SeodcM/3iM1V
+YCdgaikGTMfqE5BCfKZ2zkhKZ8MA1ksEVOYjUnhDc841lAl0tPCdgNMnO1+dzIDfSwM8P55yBkw
ang8y4AH3tI9IUzq7HYk6aD4RXaLUt0GHqpDuegd4Q1VgbAcwoNXan9XdQI1wEuyGb5D4AI/aUee
SeFqQnVrJHc8tKuImENxH4PkmpO4i1XcR2ClfQr1hXKJV0stS4cbjtXfVgcIz/A0Or4LMNTLpCiw
MD3g1jaywVbaOt67Zg4vkj3JQ20hQ2TCXo5IUKx5Y7vZJVMwniRmpiOmUXG2g8EgH7mB+CDFTdFc
WNvblP0kpZ2RfzMnRfLatri2Pa7qQ5kRC3SyCFgQ02R/3cqYfue8ZT8Mz4TpOWttEK7J6kqV8wOs
/YJWLuLSdfFS4PE6DiQs79zYprCs4f1W16X1vrhpdElbxkiGmJXE6pPfUv10xbI8B+NdLF+p3Zt3
ekjn46QD+zw7CUB+DBQLSpkbbDwV62sTrV7qttEnBGtk+umeuo78UcVA/FM6JTEAw29WGaSLyAmI
46tk9K/JBS+4Q7VVnnishju3CzmFqoLA4obrpcS8EUzi1DtQSdnxpMeIWx3Ypg8xD/NBjmRau+fQ
Cj4KZyLS6ZF9Ngl83MAM1NUO28H91XF+dqmQ3HuW6bDELuCcW1faO96ozoflQ0KMhox+dLVIWI4k
X8dl8vK9LAsafarVidCzsEqjnh6SnIqtwMTZi2+F7OO5ghgzB6edT3iSw3dbau8ossw6S+1nO3gN
3Squ8vIl/H9TDp3zFi8jNIqqrOpXf3LtJ5Gyq7PaXuEEGttLWeFY4Nc4vzjjIB8BsOWfGbXH7WZM
25HAf5bcJCUDkL3o6dtxHJprMgFUc3aTQ8WTYC8HG4+8hatmzNPu5M4jbgAg1CeMr/65Tehit9zc
2opiDh7npUvYyIEpj/s+21EYEV0bYqHXHK9m+qgV6JI8EubZN2n2YbOHY66nXMwJ+2kPBL+jvSYf
MPoE707c3Qym/AYxF71XqAwHeoK42Z1i3GLYIQ9kAtYn/UQWmggTCvVAN0SvoITjgrzk0INPftlj
Xw61c5MOlbhSyB17XwbFyXRx/Jp0PZVJnDUvgSVIpamJ3vtMq5dQgoCZs6g6m8gkZz2o/ku4WX3N
OixboAdUlA9OU3ctuxrqbbG454IsFgWbHa2vjmE+rqMqvrjWwiCYxcbcLqJs2ASm8iWXWXKN51e+
MRuCPlFDwPtwYbl4rEO4oJtuFBbiu1s6vFT7+m0ZGMgCkU+HBOsWB4JxviJDUn5lsxwwVNB30xLt
ukrGoPg7aTnd+r6V/ZnH3D1Ce3QBdKN0AM8eyBv4ENjfFXCvY0Yr6kO3UCdiNFiQQHLgCSPiNK1r
Vd9jBPYBY1gZXWchpKRcDaROAgtce1IM/k2ejS7qKUul2I2T/VS6DU3nToLhaoxvXUw6T5Kx4Gyj
RuNPW5vBABWxxNeg8TH72T+W1dP95ZDX4RkO6sxJ3F3dTOO+tsrpVk4DZiDRdMOudVt3lzQ9z3PV
/w2bKLzhx6r3pijjv/jVq2OZwoE0RItprV8SpF7d3ZMLl3cFjjHao1EKNgoBdIv7CahJT69emj9G
aSeuafaUZ1GvB0o7NK9eP+lbiY56Ma3wn7DcMdUbmn9l6fPCSFmblgzptDInxcFesPjPc48OlOAx
euCc0R1ImHREnchz2XEf3xFId2/clNpbNcj8xguoSOkC3T072quOCvzIDjNHsfMsbVX7brLeBTDa
zyJ1CPjGeHxAS8/6KW5q8575SfRZgkpo8HGV5d1Y5Msz2+/5ZK8NLmBE4j+tKuH35dk5cnT4PYfp
uOeGiYjTxfok/LhE3AM0dJExUjeOq5m8GgGW+IKG234O4/rGUixITqInitL06fyiXI6CVdPoc1by
Axoep7s0cSF5Tj0vNWwKB2vpMOpaDQsKPdvTU0btBj96MVw7PQwct0mLKwDrwYuviubs0Iq9rwXp
Ztqz/W98XPOl7y0gFbpqT/RA6GeX2tnfrCZqWJNhvcb/oqiZEepPkonlrsNCepxwOhGd8u1A4ypI
LLjjJFyzfT5GSbARAzTmCy1C9g/nm+Y+EmJFpRPqp95ycO4qY4Pm4zTjEprrzZ0lJ9HvCcV59I6z
+Ulgv/vDsQFc9oZ8qW8nQNh7dKlhV3qGNJqXhFTlOiltYZ3VU/HHQDzG1+nUEi2Eaozc0HDa7izH
eQ6x4Mxok0xsYCrK7JpDUHzlYxE9jSoKr4xe0J9Gx4vgwueCVwawWee2nFwLhq5P/xgeGG2/+XWO
MmnZ09H3ViROQhtFwXJh2PrrJQyIGWQ0GX+KcOw+hTOcCCIlJMXcp6EkBUF20n3mMUCxtHHaY9em
04/dNmttdimaQ21TaEvzrarPqeXbT1PZzMBK4/WmqXkffDpB7x8yIFDtRvhyXRZDmq/4lof+S6Mm
5Kc+rtSbNUT1H+22wVl6wrxE8zw9KbTTYGs7JCbiRQcnnoSci6ccnp4D7/JtJnFwG8X9WicbZbe8
F/s3O0/EsaBed81KxuljY1CH4Hi08nOUQtOXobB1O72IH3Q2hWeRmfLakS2Kd5/a+CsNJ8dxwM7m
8KiAsoQ9A/hIVjPNjgXNEFmS/npWAkIjyumVTOvxOWxscaLI0rut6Ml6pW1eQ9oDfnwuRh0RyjST
ZgsVLfeu0zWnCkLnJQeHRlppcp+6jDg85Xo4mo+CcEO+k065PELJ0IAA1zb7idPQ1oTz9LMsRNHZ
8QfbuB2ifYH1+Blve8p8kDu+v5WIECe8WD3BGp+8a9kGYNmUHaAJ4UgOT74OOWOP65GCvVKYcgiK
gqMTtvplqEtmBBrdD0obcrQkOHb0O7VgsLOWoLFV7+eAaPNmXnLNea7KKGntovt2WZbLEM72H2F1
iPuVibBfUL6M21ceF6GCfSeCif5XTVmniPITiMj2bh5UAavSri48tueTnDAWL0lE+ouD0yvlu4pv
1jE7Rrh619emPTR4CPazP3ENEGZTuPNE81NVmf7L23KhzkBX13TdDM5m4FfOZDA1Dwgz0WPdNfCW
vXgioAzp7oT3iBLskaXQhVNiSHBrtHhJ9uykeeXFZRwCMIJj7HbwOszMOXxUAt70jPv5K+PE02w8
a3F4eGACunby2vrhBYuxwOoJ/W7GkRj0fhIJA6TdZQ4nf+k3ECcwHn155ZR8LrgVrptxzO8Tvx9P
kzvIb7uEwrcrKdYEWZV4IFJ4xb5JNs4MoBlB5KqnR0chfD3ZQtb5Rs6VeS2mxkbj7UobX1jQ2z9o
lTNAl77o8Lq1GuRjW7vF3UDCwt+GCM9/szyR9maBdAICHaa8u0k0p0LUw6h/G4y7UOyX5rnecVnh
8Ao9unUtD8uSC9T1zleRSzKzG3ycIBm3K8aB4Gp0+zTiK/HPrlVGP9PEXj0IYct3FkEYT/goB/tQ
eSPBc1Qmjv2NxtNdR373zP6hum5bAGds9cNhyznRvWWQUo+WnpENK2qqff4bsTjpx/K+yhr7NNgu
B0ygB+poZXMI7j9W4XngoL2lOK/66kn4PU2scQ7MsAr2RNREclMslv4OCY1xelWGRpIlLKmaxwpE
9NK1ORHAp4fIApfptxtDmAe2O7s7RVTtKpmoptnIoWVj3VRxxGLZll6xnaRlmk2mMcSjcC4w8m2+
2MabRs7f7grMyFTHdS1LwOsbxAUZn4VeluM82NUddZTp61RN6QH7TvNg19plnQ3qxG6sWxpQy9cq
DTya1wN7Q34n5YomT7trwyahqLZPkShHVxVXhBOJSkZ9nry7QWHqowszkqHXpVJEhrOknIMVMgZ5
HfNTjuzpB13UR1l48mX9jAlMJ5TRlWG/rPXd0M02CvbeR9cAdnLqJKOARVTbsuFymNNSXUnN7Tzy
/2MNSig+p3+EqvUu+ez6Hm4DQeYr3lAYo4bOfuQ5Nx6X2eUUW5bj/MiPyu3Tg0l6SkajbuvYlQlN
DqFzz08KvUN5s75xIgpGWEtZ9Pq2idYwW2bnV+W5UxxjnuDxJqjor418x8iN5Y7li7TY3ITUy3KR
9Qo8NKaMja1kfTWMHojxTlv3jS2XhaBqFV3cWKWvqrKjh0mxa/JrMfwUpbIOJAUozORwl24pm+aa
zEfpAjImtdrvFcu/PWNRupCsDsSXv4zDbU6HNttJwqKcMBePQkUfDr69w7rPIj+iwmJvTS6gr9YZ
r4aQ2AU2FlCMMs+ys19JOHc9RP18Y/MuBzE2J+lj3wQ8NsKAPfsG8OpEpTiVt88yl0u8mea5O7FB
YnmfRBOx7QJR9tet49Ughb40lKsoJnk3PZTAipzNFMwONuBI9vGuTwRO57DNiRRXgvaBOlmLAoGb
uZ8454ob2s4/GrZ6Lw5x7MPI/9wxy6Q/2hu7S4TRmpoi/GnH0FbJAzj7YZfFsnvCo62OcHiyU20v
3q+pc/dvNvwnd+expDeSZtkXapQBDgfg2P5ahpbcwIIMBrSWjqfvg6ypMSYnu9Jqlr3ODP4KcHzi
3nPd5pmz1r7k0OXeFDw5furQ9B/BDpNObbGagzWMP3WpMp1hEy4FaJg47hdA1+GJMNDsCWPCMMP+
VSRQtqBysCPoWzp8ammZnbrQSb7Ti0TbJi5xoSdhyw1dtOn9oLRCzhoOel9DVXsqrCq9ekNHMARn
8l3g+Um7Dl1p7wc7IzXYMOSwZyRjp2vQ39ZNIkZaGrPJGas6mG6DrIAUkJREr2kWWKjbi2i+xm5j
nRrXEk+NkQcJI5S8pOZI4c5ZWEAiq9Ccw9iSaZSCJuFPbbiprugV3MMqvxPOjJ9Fx+O3elCEG2Q2
kOJWjepemClG07EOp3sTvNoDOVb+o0Cne9dw4H1Hd9u8D2VXUDVF4SFWXfU59arbgl3N3hsw84dg
0Mxmmr6Zr83gYc52Fst7VLQVbENERZLj+qXFpz9tajUlz7UgsnAcJkApc5+lLxnJ0t+YopHkqDix
PcjTGz12PSBtAzZEFbnyjpaVfVAPuuwwNMhvVkPj96eZ2+l+UVK4q5AR5QlyKULMomE9Y9v2a2Eq
61CmXXaq5gVPiDZ6U2BdudbKD+CqBzVpK5UHpzn3KIGbGjq8F2dUv1Z+6Pt41JxQrn2t8mrgHgTJ
R6YIQ1J3dBcps5V9i5oati0y970jZf5sASIkspiZ8zGVxXjDHEdfYkvUDEGQvqjCnw8k1haMCP1B
MnEsSFMsDDa8NQKgXViHyYHPDM20JNSIA7rajWlXUI30WuDVYl5KDg1DYM6XJQC9CuenBJbYA9H0
4b5qQ+fgjwImvexM7LJ2RQzY0sYw0An53zvAmox6xoPfq/mBHT42YBVYj7Qa422t0+bBqiD0F1Jb
HoLfQD2KLPZfI99SX+5kBy8A6niutxEytdwq0lceWBNjpsruDo6QwWFCWvrKKlifpmLuzyUrj01a
0Oo7hRMdE3Q0xzpNyw1nT3LglBgvQR/0aFSoI3BbpuVxMGs0LNnoUnPEFGY7FVoaScpoXXpGHcwI
tH5kggmQqZ9R+a153IsrLV7qUIoScpcVlWJYJ8T8Le4liVnNrPBBuAnEcYStsB2Zj79R7jKldKoJ
SZvvEdkjSj5yJ0fxEFQ1gXGI1pjdVHgHUOqxi3awJe6jvmbi36n+zmFu6a4MW5vnLkpwL1v28Fjg
uztOQge3iMUdh+8lyw/ofiWdpuv+RJO9TAwCp3gWk6KkxMt1kkxHWExTuAGVpXFeMZCRj3lPkJis
2RlvIttpbsN6sj6cYsAjtiDGCeXuoFt4sXERnZsAqY5bxHU9wWM9u+GYqDSv5zu3E0aPxLsgvFIB
7tSArgiiJ1seRErRnXRi4yid1LiRkfhWdTmqYWUzluCDuelD6KftPrNC/QBC4FGQGgB5MyzWzRiP
R0GhunXGKD3Dup6eY2iIOwm9FdhETJCiN07fCdVtsGn06asP+wLCuBFEbwMgH+IBs2TcMQNpMW14
jMYM+II7bLE4HKxCfo9nTDSlDIyzT/2z9hMMeXOU68e2GLoDt0K2SZhnA7Ix+/YrBXi9VoQ4Ps61
NSMV5uoUsiZpy3TUjpTv/JasERSnObsHPbQefHGzZ0HN+GMBbjnGTrlM4Bp2hsiNYUgwnm325PsY
e9TK42M7oNDzurk9x5FNV8vAEZ5famvxNUf42vNy9m9hCJCyVTlQ/wz4aqsm6ZtbM69s1Pp17K1n
VxnPQ6DbbhvNcffWaSc4OVnGgPq/FMPGhFAGvYuG0YHdtIyzJ4c8qbQ3wx1zYUroIumMWz/gEejW
Y4zRjSvrxRK6vsftJC6uMVAv/yL8+Su1++8qGiQ0izfasx3WfjZj/z9rdl2cdoPVJx0Tv5DQmKhX
6snrrZl7J+6aOy7j0lxNePI2OT3UvYw123kATDtpdskWqLqz+V+ttfJ8k4/Lt/o/y632Pbanj+5X
9/z//at/Sq08+Q9JqYDh2JGecqxFUPVPqZWr/oFhGR+8iXcdE72NdflfDmX0WZZwbN/1xB9/w5v4
l0PZ/Ad+ZhscLqcg4c6W/E+0VouQ6hdZN+Ke5RKBp2X6lvBQYv35EvFFPHCZTN62c1jjIP/X+tXX
ldgkdKf//PX/5I7+1Q39/xj1EXNJ4QkXfY7gw/32Wq1rusnIKIfqpi6/G7jjd4vxGP9cl1Kv85Te
//JT/NUN8Fev6PLdK9NkNmip5b//kkHrE2YAEilwtzQAbE+r3MwIwTKiHJexZxebHn7gaxL6+Z51
jMOMhOgewiC1be3pROPjZMjwbNWDIKI+BJqF2y0lLDutrn/zRkEr/PYzKJcfXDoOl4Jneov6/pc3
mnhGqscJ9VbAyuZKtJG78NnZBpJjVF5IK8KqPVJz7WGMtN+wF00+yCzLewj7Pn0uyqk7MeEov/79
2xLLy/756uBt0YR7lrRtrsTlgPnlbTHHMKuE9LRtz2CZ4Cl0aetRlNGXO3Yx8U+ISm3qbjQ0yfjM
gUaKEkuWA6Ih71Wwtb7VE4NzC9tGZNwn1hIy4wfpOWB8Fq1k7KefhgQ5yhakPmSlKL/34SIq0XX1
8O8/iWX+ZvzhQke1iHhRCdte5uEQCH79KCqeR7PrUVVVfRZdmmkMd8bkW6fMIp+y1IV372JpyFd9
0TcPRtmOn4ULYwf1UuEjCq+zx2yMLmbLXrnyIG3lmOBkH34YaPfgQlsH6N+3ZUPOwVw0rPLtadcX
BHz4owcOpZkx1EbzXSFJWYzy50Q61hN93KErYlZeHP1JSwYNaxaGoJA4E2GuO/bkiLUjxiiuImgn
3vUDnfr9UKtXqkoe8z1wpzLoHvvGPeuhOCkU6smsd/yHfdCZa+qdXWn521j2Kw2dX3bzY0HXCAnr
hIOXfXFwzorMhUbc3TLcfIPkNWHQZEfi6x/hmBKv0I7g43JYs4ofDUvF/FJWC5HZ3eEL33me/M4c
8xMd4maYI6rZ9txW7Zo86ItN2g0CjZFdFHZekwFSZtrP9Th9EjiJ+9F2ok29pHLNwQOykhxfa7EQ
EDxv22slFyCifeWB7XeYMEg3X1m9XZ3xws3XjskypaBNAJHligQETFx16PxDepe/c74s1/hv9wCl
CzNlz2LCSqL3ny8cPG5t6rQ4263ARsJmpgXSvtG8KME0Nkdr6Xmh8eiXOa5yz21TEOtNNn65rGy+
T3U+PE/BYHz6eHUOHpEk28SoHGIruxyXamBXd1TZ7WEYxvItRNuDAr3K9affj9ZjT3jxGdi+8WbZ
aXgxZ93se/hfdMRz5CygZ3VWaZ/sut41/+6G+Ytbn3NoefwpaTscAL99bEUyp7fc+nbt66uTNl24
TugrITWVzZ2hXX9XW4xoAHzO9yJumguURbqJ0TPwYM5SPWdD23zR0lnf//29/BeHulpuZ8FvwWD6
d21wFup8ANblbEclmP405Vc06GNtDhn83PBvTua/+Bpwcwn4IsibUCQvx8ovJ2AZCZexSIcYU7fe
W9g0CGzxbhz+Pz7SL6/y2+GUKdamrd04KEri+KdZtuWlbaWH5Mpxl26w0Lt//4J/lH6/XdVUhra/
1BCKyeVvAmuu0KSqRO1sCU0UZ8B25OSgtktOaFacF1UuO+RxVOSpi9x8s5nCQyYkieM/fxtQhaRP
YeQ4wFp+/3qN0alqjAUkVAQL58B9oTPxmLf4KLR8sYRF9TSFbj8AOhifF7Lg37wDaqw/3d5E2FFL
OY7i+SZMVOd//oHFFFqKCGt3m80OUyZMvf217nB58zhVVEGjxhHeE+KeDPY9sZzLJsVqgx09eNH9
zVnzezHmKMWcgQIArCNnl71UCb9cbLOcoUe4XGLEU6VbtwOAUFQsp4AS2X/zUr/fRJQZFBzS5nhE
Zo/E/s8vFQGiZxNp+GiE3PDUZYlH8uY0Xu026A98S/7ffc/yjyfsr5ccrgJOFOo+TlEPUs5v3zSp
HQ7qg5GlVACRtw3luPZRfL8Z6F0Z3+Cm2uYj2ZccpYhWvIbAzK6DnqfJZ7DwheypLbKtKSYih+IG
oEbamLdtBGplYFF9tuDphBvfJ3qb44N8m1ybA5QE3yWKOIt/iCojj4IMjXUB1glJmEVKWujrFw16
Y4UDnDAlIH05egEx19exG6NPvqHoppNN9TPvbPkeyNrd1bHzs2PO/MNnu7vFXIche3bzfWVAfW/K
CUq3ykOuGhRP+wRlGpICJ18jF82g2crihMgXLBX+mZ7GnjwJK5EzwxIVPeUR5rTWTtU1Z6K1i9Ev
broql+m6mxP/yNK7Q5QzSdxuaai9Z4bpAPeYdseEZiYdhuKJufwJpD8JmLY7fXmxJioGFZzv10eN
sMjsbWg2CYUostYSrLrU+mI6S/RT3wFYFrX1UieJfc9gFToxHp/+BykkydFHs40UzRQXCoZ+h/6H
tQIis4S5R9Di1XbUTaLy+GCRbn7XDSr/LNq5vZ3aNkTZY5ISCB6jZQ+PMRO/lji1mQJ1VFfZKzyS
ydmNndQPdZYOdwYg22YFyAGuIgoQvSEDwHxGcDjc24HunyuR+OvC8oonPU/loSqN9Mao6vAwT42B
3rCJb/qkjlC6CSL/6tzbhziJbwJA2tt0nMxtjzPzwwisBq9s3F9R2nSbjNTjFesk+xuKn3Attde+
JSGj3BBPwHsTEAxooGY/oRZMKarS8gdYn+FJ+F3w5TayfskURr2CLG6otMZr7471da6C9NEo7eG9
sevuxwQ5Wex0IWqsDo5M5IqNo7EyTPIqRsv7ybLDOAdhgwQ5HAVb4TZ6n5wez7zksr0ujJrnRjOG
VQYhSkSkQ20xVHIZpxa9h9+4B3NowVyTzIflRFtr6UfTu1/b87nqC3YRro0iy4rGXU+7cXFItT5m
zchx47TJPs063ONTMCd8cVBlDYnZVBhh9DhMvtqS/Uvso63UbdBWKcpxgyOStcq1y5icgAw1Vm3p
pPuiQkrRsEs9oaVESjE6Xow9MEpf6I6LPRZTa+tbXbSLfABAQ2/UN+UUYi9zgBeDg+KFRV69lnU0
3NVSdexUsXM4stUbbfgVFF/dPkehGZ7cJacVBzyIIS/PdqPbThcRdm/IlvRDlMXRsbSnkPF2qrZB
kYW7Ch3jCnuM+GGPCegPVTOIj0W2ncy2uxEG+nkiv1Pt7koG/qduHtGf1q3jMB0nrXSXFfhOK2FO
NzZhjetMx+KT1W5wrxUiz2UAHZ5JV3X14qX3joQjlbso1c5a900CBwTbRBel7hZATHzI4sq/aaNp
uA55jiS36e32NrKmqoM83HTO00BuJC/XReKAJ7a4CdkJ7TvYPutotGex7jHiHidaWngFNaZ4c+id
z9I2uH8skt5k5MDXDCwsVI38qIvEfAfX09+mhtkcTWF575FvNgfk3zG5ScS59gFHHLaUcdgwhUR8
7FgoiRfvReRW0QcOwuSUQU6ga5iD04S1ZB+nprwIkxyWdWkZ2Xm2SRFEA21e28GKG4wvun1C3YGH
iGn72hPk4HRJaD+4YarOFXueszby8AM8ZU5dOaWnuHLqt8nrQUmLzHoYJp4CRurY2zQSAG6bLv6m
MHdzheLBhCuZP7Zz5R8Jjg1uWkuVV+ENZFTDcH5zkM/cZFza74ama+9t5EwoNLDP4G4ZL1Meyy0P
FBo2i6auCbLsqupx3ypr4qAf5g3Qgms8mNU+72uimTPqBJqgMWDIqYy9jzacvrCiNCzKgXiXhM3i
fsxiNr3hKAHx2AbU36bctn4aA4nVOUG5w2hsRzbTTx5cg01UOMgcJ0ROfp3a+xzoxkCEblmcvBbv
Jh2+nU1HYAf0cmCqindiwbDLmtn8yY+1+HINC4AQg1fSC8G4HAtlvhaFEtuIrvwV8ReeJXg+18kO
PWeLbLx4BOBpbUkyTbFDxN7XYA/mExud7qhD9qf1qLx9je6PZ2GamM8lRIGbrmvDZ/oETFeW26C5
5hYKV147NDfS9oMXDxb5Q2ODp7XKyjsZQRFcp2lqP1snNgG31VH0hPE4vDNM6fy0J9P/AXW+OInJ
iLYl+W5nMuIMZAFFw6PdceebNh3n93qy9QeW3eJemYUxrjrXGK8ToL2jZUwz4Z7OsJ34tS7ZOC3J
1vbC44/UsJeEsH0VzAPYDqj2IBeWKhQxDHJWWIRXpA/NrsDE+kbrElyhoMFbl2I0z9xL2FBHQxZr
pxUj1mgv3OvadrDxMzTmM1eesYH40rwngCpeBoXic6NLcMPsag1+2y5onMexJ5csNWPjJo3SYWfm
Y76tdIAaIQpIa5IFRJy5s8o3HRTpacxD+dSa8XA3NyGLqLzDKxQpJA1EaCb2lnMAkT/e3Pl2Shmw
bdgUJyf6MbHzRMJqcwjHYwcxvF1BTEuOodfhCbQdHL6m8FCKyn5k24uJJb6kLP53sTOiyqKGPbHj
YvaOdaZ+IKYxx+DQEEFh9NFX5+b9i0fYCEiUyAiNVTYoZPOIB8ZDiWTuqykdm8CI1pguZK7yrFVO
ce2aKnqMcf2uqypuTlkSMSSJBh9GVCR7FhNSKWKtMYTla4Wm5Y7XKhRBHFP6MM0mF3QzIpTKzRFa
Qj23H6hnCuI5+nJHwobH9rIuPCI064QGWWA1lkV5kO3Ij+QEfrPNYj2+YHoUWxsd5LpoljwP4QXp
Q1pmzbfKFNWtyYp903XdeIfcN932MOKanVvO4+dkxnBksWfEX1bLdwgqRnybZWUVcG4nzyeDogcY
kXqF/xCivVrreRB3sMAI6HPxbpOjacv56McZ4iofUMkqxg+z9seJhZQxeTn/TpzLt8Kym5cM6BkR
4g4ac4qM+Kmk8g1X4YCuKqYU/upEWn2rg7S+m1HS76kygEhNPVBzZzbtq3acESWA4fZPYi47FlhI
NXyj45NT2z0Qk6g+cONg4ojq6FECrt8CrWp+ZrJSmwBR+x0amPyLNkvc9KkQnJtkDfCvhD/6yTC+
kc4QPfZI9RwemBaSR8hA6yox/Gf2qN1TZTSmzaE+wSUODEzdRlodWH4A7TN1jGMnkRIwvMlhMBLB
OeqiPtpFBOQlVPMFXmR4Y4Hfui/9yoDeby4eUeqXa0Sqyx++8FfZT+pH2Buz3HrDVG7SKlBE9g7S
2CpJGk09JCxgzT6KbzH/Dy+pZGoyGTo/QU8z71QvojuNCvHemnlSgHVS4ZEz0T8zzjS/KrV4lFgr
xff2kt0SGR6moNUw6oGcSLZPcDpY7qKYMrhF1m2bN+91AmRwa5uItVcgJolEoHpLnnvL8TewYNJj
oRvkE16eU7xatT3c8mP7r6NQ/IZmaC4nqoYyq2ZTXEeUjxwngUKqlpGqcR3ddP5mRmGen8C/J802
sjqWbE4s86eSbQy+Cs/OXycXpvWqnFAPRGFc/8jyHBNrRs6PuVc1rS6EUVZ7CLurNNgq8Nrmxo6i
DmiXzZrHmHVfo8WyKC+FCuoHRgMBTqRJ5y2DBtwCgKvIiSLpdg4sT2/Iom2IYw0pMG5Nh4n0eayG
Kbzwd+lLbMQ1MRaoCwA0uLAW16wIBRn0QRNyP9fWoavHutrUuBkmJKpTNG4NdF5bwnmCHIAfOL07
RgsBgF4SXFlBhCRVu97wHARtvphe9VNmTt0dW+1+Oxqmi87B81eJ7vAmF3Re4ap0i+nSlEHzMPBL
YTMsKr328Bkl0HEGFCVePr+KQi5BQI4LdamPJ44ky7lG9Klsw62wv8CIwVHlhy0pK7rPVXPjqFDf
1BAYqQjNsjwNzmBeGi8gAIwnqUlZCGvzFiNCdDsgMnxXJiLrlTfW6jv+ljRfCc6m19JFY0UyYqGO
XTmEjwiwpts5okNsJySSCN89/xlYFD9mE4fPYc8Vxxgr3ppuXD5OXTJnLJC182EkAk76AkgDQLcm
knraUqL4O1Ls3716VitDImQfMRqWJHH70a3tD/7PqccLxirZOCH4CO/ApQGdqSCSVitcadlBFzOP
/bwW20ZDlWFcPM+XPmrLZ690hwPuL/u5rJOO8pfH2leRyQ9vtNpTImvnOxnn6JAVOtYRiO2hjOL0
oOPYuzNTRlk8dMyW0LQ+ix/yoVkMYKFttSvZzEO+xYPMYTkN89UvvPo7OczjB3Tm8pChNt+GEY7k
Wo+YctsGu4P23C12eXuXgUxFoZjwrogKQm5f+RdUoMZPqCkxlgdhTYfY7sOdZ3SEUeYmWuqOwv0H
9tzypFuRY9Mo8+9M2oHUybkFnRfEJWQshIwFDqGx8x/MMSYVb+YrJpCOvdJC0zOdFZxhOm0YdPig
SqIhoiB/Vf7CkYSJtNPS5T9gAaOhcrviQfWWZZOOTs+0mssQb2TRDfbKRv6peZQPYbDty/DLIxFn
LXoruzNrz35T1GEn5NPBimwmbiPI7Fs16lsZlp8D0W89iOHNwis62mOJC9gMFFpIrNynEFXeWhfw
tiKvoo4I5Aa/uo8cwKkxAbT8b4XS32y1rNCzqdnyKDP2QZXDgJnw5XWIlpj38ejmekfbdFNUSf6F
NnjGDds2OGcc8dRNhrMaeyQEgD2bjejy4ptv9tVlmLrwHk1mUu2kHNybBpXajS9m9RzZKMEQQ5GR
y3mlsx+YUaE3Wg4bnm3oFOpxcL3oKCQA4CrRSB18RVLQaIGz7Jn8byZzYviB8YTaP2+f2UG4dIBx
/TZA3ju3k+mdQy4cpLya7USvBhBQvh2xHOgtYzFAgzOHWGxP/p4WuAPHRggCpFMNSy0QX01n4oII
+/nBMELvheUnJK0mmGErAYeRR7WE2nRgcOfDmIIVOsshMz9lOpOE0LSksKwrp7XXBVlrLdkdBpMG
Y05/APijWgiABAp/mO5yMD/bmtx4b2P4hrxLWRafoadpREqpwp+GhDLfIZsfbgA4iDPhw87nEHV1
sEJty5XtO6NxT1pEclOXZXDK4nR+xLYe3lle7Z2sZoZcF8tFU2pwEyBjshcGY16CINPk+IVoWO4k
xTWLnlSbF2zK5gMsDJvoXVudyC7KHltAh92qcoz6NhLVnddI+ZQbnebKRXGL2y2wxfdidMXPwJjD
R3cGt9F2jbtju/FdhQ6I1QJ60MAG5mJiEHkIHG+6Q5RS7f28MVGbd1+GYbmgB1qpz3NSIheOZEwr
WmZbAg6juzYvEV5kdjI8gAXAve2IeRvGznCElMuDRvVo9FcjCQYgHmx5MHonuvY4ZV7c2E/us7Gs
Xhuh6XlGO12WAaVCVNcj8jnxVQZ7QjidYwUFk6FyC/ytIB++DkLzHn6HXoPcsm47hJD7AQ3MjoYS
YUuU4KcEBeA+TZaVbjpo3wQxivg9lwHixZ65iDkQRUthV7tEtCLQe3Qw6q7MidHrblzUp+DeRBti
WC6qY7AkWow9ltW4duJDSH+A7EbXNzHLk2+OZdiXGCXtyYSwjAk0JsuBZ8ZjziT4ewGPENhIZ8SI
bbGVlYP3nIFIuaqZfQiECoR0WECLmAKhTjNFwnWRjy+0YP66TaC+/uy9OsMTFczUFt9nu2/bb55g
+MkARhViVzpMZKFUp69Z4w5gMJEjFrupls1nzInyPrKdulbBpDepx2awkX6P1wLi58pOfSxbYwBL
a9O2dmTtBlDD7wbwIjKeS6Z1PTuTTUVn+NIXkvNRGot6UHXRk29A8iazq3hzII58r2zfOjJ0mK0V
2FV++omgop4A3HLFNDviOjLLk8Vn16sazMC2RW66wEFDt7zvEF8w3R2AByk5mGtm4MwjXD/S6sxa
GvgKnWtKsZ431CquX1ePfuLDwZiK+mq7giDKrsnU3dDa3RuaKnnwyYPeDS1KZYRHA1aWUh9mswvu
FSXDltCp6NAie1uPJcPI3sWZCipwuu2nsd4qPbmb3JWHjpyhOKqwebZFto7A0Z7i0mk27TyjlYMg
yaIHZAMneGUmzWOd5Ma1zjQqbIvRwW65/1CRsgIkBsazz5BNi+oaJlT8O4wiyT5vw+DW1lH7A/3n
eKZpDG6w+Rf1emo0km+gA6S0GAbg3NU0ScaxeIh0ipNjNB40y002PwPPdQKBre4U5eC/8TnML+AA
mHWIKfkRlGMOR8INDPgAcXwKXB6LrjkR/zrYwR7eX5/tmI+Q+utgxIg30ETrzyTkuiVPxPApBDqV
7mY1BhOmZ+rTWvPkowrwLpDOcgR1bstuk27ZX3uAec99x/G/cz1iytawD4FxYy95odNKfmIUU/NG
xRCZOV6Vk9x3WYijiedi8WjUgMPLIpkv9LPxh5Oy518lo5JvUWEB0NUqKXwMQm1wW6YTnhmVT+c6
zOxLrYbooS6qwNmFKui2vUD3wUo6bC4meY4/Q0UsbFcbHZ6ZucrFuiIXYliFQb6w43VxpRmH2KER
4B1Md6Axcjz7hSe2hvI94Dbroj55DtFEHqtqaJqNY6fZy9wYzYON6rRccXzLA1CY6jlQuEpaK28u
INqVtQXHkN96EPjOUhTcGP5oBgQ3OUOyB19n77FSibXGW7NDQWyvamsKHgwnL48WXrqcH1fRJDV4
4TZMYEMT8FclLgbAD27fslYfmYlDc9WbMvuQEwuxQ1kz2dt0NREEV7xEFWNICs9+D2msZj4bEt8u
Uws35B+15Jir6GglFLBejTGTLT9Ts03pZ3paGz6J7NY0+xcSooODFCTmjLorH8i4NB7w5DXGGua2
89Y3nn2Xp477KCvPfO/s0XiVBKsCIhaLDNE1TlQF3tktYOtRVZeLynSIFvpD8mB4TvMaj2WzkyoH
6pzM4FpCE79250Lk88NZbarATLe+O+tHcBAObSBxq2JGMt7ZYDYZe2U7R0/jCrcYZWPQZeOpS63w
HMoZvg9hC1uZkEnOMiY79DEANmMxFq/8hvvMiFtjawBHvJkGARyInK9Lgp3ltui9ikfrUN75eYaZ
bbJuwmb+BAZASSkN0dxGILXJH64hUK7bcPZ2uiEXR4hIv2ISaN7JNbC+rK4uPgok2LjhQxJl977q
ird2MMYdnukkRl6uCgYrFan0PBoYZU3M0RB0wZCyrB8RAkM8LJltQ41LNUnYjuQaZWy7wlEPaR6B
2CuCbGsvPDAUogjes/KQA0PZtGNTnYk95SeA6sCaDM3F1cRO/hDKMkCiDLxiBXbKPAG2t8WWZCcp
Vii9sj0cmqV4wk+TbOxUCiaoLUD8MMrJxQ5Hks/r6vswBJhbcZivmxx7F7vm6jS2c7CZcPLvavIv
WARhyUppTkaKY2Zx59R1jbs+CnTBjmhudwYQ0Re4owhAJEFw67TCA9o4nd6EadDf2xaZtRL/NCSP
sN21ZtsfXUy13zufdOFVEy0zmCRGHk/HWNhsYQB66BgaiB46vWfWm3MQWQgfBpO83sbL9rVHeq+f
NSl9DsbvD0MvLlurl+8kO6HDZwK3kY2PZMWJLe/eSWP5Vdu9/7r4c35Wo4nhI8QFefA4M/doXbO9
Rsq5tA3y0KKx30mrE5fBT4wnJw/V3hjQCSEbTqrHOeiM+8LK21enwIgzpgKCtiSY8r/m0lR060WA
v8WPYRcW4oYCz9yRAyY23eS63/7Ynf8vjp4RwluI0P+znPP6UcRApn6Vc5JX83/+7J96Th9ppmSK
tmgvpGSbjWDon3pOX/zDR07JHMGRwkdtxlL9X3pO5x+uz/IbtaYlkOM6/NG/9Jz2P5TNbhyBCf+i
zzz+P9FzIhj4s6BBsddHS4HwSqB8t5X7m8rSqduCVXTqH3qVC86nEugoki7WiR47vbzd9PUif5yq
8tLn7n5wJvJjcAdDeJYbm1S2M9Mnj6qJ8mOZMeZkV86SvETiFNgyGzi0UVoe0+I1MKonQWCixROH
9GcDcpcFz70YyarUyYhLWWH8lUxDNLKHjT2Et2yHJXSLAMfNSBx5Q5hIJD+nuZq3A/CPXfIGst04
AcA2UBaqS5nNzQE22h1GRUXJ+dImPaGkM7YSl8Ua8b0s6ZBp9CZYiKx6YxddMboKKoac1jFGVPkw
sNPemxmrdOYW6yzJ2jtwTrZ2N7MK1apq1UfQxdXWKs1nu2tvi/jDKyLjNk/dckPszRFRXLIWZWs9
OvWTVViki8f3Q2ExHIuby0zkfFR5IYmZlLjSNtfINKO1hhXOIRR8pW7Yr92WaDbMaiELT0pSMLHR
qtKsmWc3MplTmw9tE8UHZAUvLpJTjPhd+Gb7+7l5UovUH5l4vvfLsVsxomcZ4FK9NfV0YMqI90e8
F3ZY3zl9Hq9hcvDl44UdCZTZ9KpXe6oqc9dRBaxCsIO7+YJRwDp3sKEmDNlntj5oTqnD2xp3Ykoc
hi6fGIgOG9eDNM2DGUu+M26iPCP4vGpY8UbNe+5zaoqSFPi4sjVodMdfYSMCIKOSE3wLY6dLtupO
PTPmokxjK22XC1TF29lR+5qFmDJ6plR3SC2hZ0tQH2ZkzRuRBz+IrEcGEZbBheAKki5LFvWNF7nn
HOEt0g7CMUvbXlVd9Wj14KJ1ywRMJFF7iEl82Pg1WiURpyfDFo/TNJBQlzLHG5+Z+oizoE/eF310
S29nnkgFh/tK+nJsJeUmjHW+CyyMyNESGeacwoyUvSqbMxYTdrjTdJVWToj1bPO5625eLfnyzn9z
dyY7dmNZlv2VQA5qRgcvyctLIitz8B5f31pv0oQwmUzs+55fX4vhHpkeAWSgYlYoIGLgLpdJ9ozN
ufvsvbZitx4n2TWIixRBstmxWeeLscfZlNYCcCo1tiZJthxeu1Mn5+pQWsM+sENaagUOkBB3xQlh
lvNkcs9c6weqzyurvXwH+LDY8VMLtxOfCtcYHEm3m5qNW8fJTXZvKQ6lnTN0t7mmxwK5F44yXArX
7jewlqjFa5MjU/A1zwlyBH2enVjLl2sA58mbb5c0DFTWNwVfZlNMvjg0+k2iCK7CAUhl+deO90G+
8o5OyBqsnNBN1kEM9sORgHRqvsUN1SzdxvB7MtWRH50K6GbrNBx/Dux6vDA0aHs02LqzM93DqvF0
eGRIYlpyGtpzZfSnlMZjabT7yfQpqSE6WDOrcFrdAyc9zXLfkNErTFrdFbTpVV36z61utqxCzJg+
oPHVJ7Hf5v3ZXkKiZfuWovLE9BKAlcjPTlI86wkxdeVq/sHOQxTTr8oCNpdShFPUYHF63XEOeBkE
YjbCgC0fHRwzK7ZtiArTkcRKAzwPh6nI/RORewuvS0iZIp3zrXQ/fX/k0UoW80akcBHSkvJME4B6
dc2Czyu4kKYKTzZ9H1dA3pBI3cLcUuva7B1d9UemmP4oDU5jMWSgLjJrVGT6GhdsvREO2snqogkS
r27vAU5kL410WQsPTsJPMGJNOLNaLuL2A5CO2spUm1cy1dWGpKe8mHzKzAbKh+SStJhwstQ4pjjz
jwbmACIuRXPFeZXxtLG4qjZspFEf6VfmUEWcWN/XrNrZg9QIsabc60AnAKQ+Ce5Ghu5LVYUvSaox
cpN87qi+pUz9VIfwRzvwVNwKICJYqWDqXZvgVtjng/JIxM4x8o+eWNQKloqzc2vnW6WN7SGyNBuU
DRuUqhqnfWQjSwcdAFSoO3VmZODpMDRLyr+IYacLf2tf8gxHlkL6ADHFH+l8tnpvUECqPzIJBeu6
tL9KH6Q3jauTZ9j8WPV6PFHU4m8G5dCFoFn62gxo74vhkAiYe29TGYEfgsrgsZHz3+hXrfFbeFoT
mBe7/C6yxL/Uk+94BlHY9RDln4si8cuJd2Pd/5yMXj26PAKAAIoczwxPjrge5NmMtZTZN07JU6c5
RcJo7HErNkapqXVtzMAXWgCHmhuYHoe4k1nFfFImd7Me826x5srESASMEW7iis6XhtZvtq4TGcit
IxBKrYGImCbq1MN/wZUUwue2M/E8ZNDTeM+jFrfdUSuteW+xyoWYM8RrjEc0gjuCezQ2Am8Uh8xt
uJEV8Idmtu+QEbt1HNR73s/tg6kHBzpUIYYrFi+GCsgx2923rFBf6QuWRq4h5GX6gyi40EpPtjPM
cycjk9lfdQK9riw3YbsgkQyxou/14vfN91gb97qVH5J+QpGxszVOIc/OAZfYdizWrmMt8B/tR8gP
qBq5F0I1nBMNeHkYifvY2CZb+nuhj1uw0kEE92oIbrUWcgmm6Wap8dCr9OZb2tvyI5ZmfRooKh1K
6zkvedGqkHifmcY/jW7cUZSRm81h1jHsl9mhbc+wPThPy4Jz1xxvdCm2LB4+OMPgehJbjIs/tVo+
mN28xqfLTBLV0EhKwfF1NzOZb7SRbOioo0WZUCrBm7LEJS2ITOJAxZ+6/hqZlrWmWobuay380oPp
hGPuva7pr8h5Oi20Xh4/QG6DsWEXj0HxDGoRZpKVULqAx6as5Z0d2Tsv9c82qNhqksiMxjq9toKT
i2tARPTjjld33JzbisC3yH9h+v2ZskQCt9R4xlYrKHiLK1bmYR1sM9Net07M0TcgDCCmhV5VbPF3
VOuObiWGyPnNirWLJTsW/Uipq9Euzln+YLF4DztqY0PV3uaAqhkDlmeq9x++3vFca7RTXiCHtJyz
VtgB9lSYh5Qm1xfCU8OaohhEiDsZIZrMiu5xqHD7mn14nwnnQ0JYt5b9iCsIbxAlb+uAzxKdyQfr
y2M4MddlMyq+dtBRz10sjBwypWypDmalvtEhrxA4+x+R28AbDc4xPysv6cEBzuVzT48hqg67J8e5
aJl2lHmwKQgN22mLAxNUMSf0aVteM1JZy1Il2lrVzeqTcW+V1WteUgfF+5BzqL4WrI1JtRY8atrp
LiuOz4I7VYilXRlFMG3lfe7Blugmt5KdrA36ThZFhjRxMFIgzr3Za4y0wS/GPVEpMFi1zLYyYf05
4yHNGuhCtcHgZ0fDZ1uGNGUxaGTafKcKhXHSzKBKMIk5sXOLgUesAyMxHktxyME1XlxBA2PFFOQV
JB427PT1XQuMVo7+cAxc/gqFNmdHaHhQni2olnrptPhqQGNgAMerUdtYCRJ3m4Y8n3ui0LhlfySl
PHVj3B2DCjfE6FBEQ8KZaLIr74lwXvNYNfC1ZlhxIOgpMLrGc9DcOB1bkL+mX8gES57DCY6QAk4t
BfQlVAdviNwfrASJEDEUADDD6BVO3LQDPd7FmwuS4MjeWEW0TeKu0zccwB5Fo9deNkeoPeyJGJon
Ki2aJwtlHJyO3GNy8G/JBFa7bm9KaNUlH50H5tEdRp3ea2JgVkbov+EzPA8iOwkdgoYwp+GIY9hc
ISBOW4MvkWfZV0edz3bC3WOAiCbONG3/Ohcn44fetStbV8OGwz2rC7Mg/1NFP/lb3OosXUkfxa2V
g7lCgaREggQq9SE/sRrDS8VnHjA7c3qgDIgjBP6RuLtQJwRiVc4bkMDdNuOtsxsYhHQnlpcMxqlX
Gkm2hpdPJJ2qy3UlrLeJs0lPUsgO1U5LnMqzE//DTuUJNdA6h030hvXSv7qBtsn9KjoAzANLEl5E
umyKCxojnDTYO2u4zgmjEAL5QCYUlZZ3bmJ9IAEdaqt+iNzoW9VHN8shzRylrPzM7GyNEPG4G8lM
5ccIj9BqzMC46900rKkR8nTS4r0zH+Zg+knjWroefePJDIdizbiDfmVr3HTGB/9/o5BzN9H3seZ4
xQPDjB7zcuT5QG8D+DiBU+OsTVwXCU66PmUY97PfAxr/30odJEcJD/zPOsfxAxvKX/7XR1b++19O
H3TURH+vefz++/8IsNIIQH8tixeW1oZDLPVvgocyfzOX4l0H9r8OWPhPgocpfxOkV6XrOBhghFqC
M38IHqbxm6HYQzr0Dpi6bVviXxE8LLFkRP47V6AZggAJcof8hwhDbhAWJJkBuNSA/QtKD+u6FZbH
sIv6a2lxfN9Yhh18d1I5ubxvEqZ/yq1ogYRcVwRBtZ1CJa8YSEIv04S+ycdYP6Tcqhvd8eOJg4uT
KQ4nQE1dNcYrLaTDnfIhQk6+2bCfaqdDhuK0itj8P9k0cO6NZlC8+u1hR6WIOIvOSN7krGlHwjjc
FU3crlNHdUc3cN1DPnP/4yPMNhlH6mMW8bQti0h8oxehP6vIgI5pgcNOvSgZ3a0TW+UuyZIM86JN
Cwg8GbLm7Os+8T+a1yhnq4YnQOHuyFrH3EoNmGILBvwRe622YLb9XGDp14tnYLHjLSkz/NjM1rsJ
DYY5Mbk2tZa+a3mLw0nR1zhlEEFxQeAyi+1oRO+vWmqC0XLlWE5Xur3DA3KUuSsxF+6En8hjosLp
uUvwa5yaoPGpoZnCMNoQmaWZVKRGC7LI4uBi4IkrNMy0lCLAvGKjzlHBqKhsAJwStxVsKp7jX0UM
pkLQA/MJ2BTzulUa71MqslfHSJmXVZqFT3MKz2ft9KybvI65MtiGisbAFR5EspOsi/FcaBpolUsr
GQQ928/Ce00FYLYK3NZ6ZcXFmxborHxgZTzcZmccXwzsNRiWtfrE9Vt8ZORPBFvMmjKUetT2CQSq
B1P1foBo0BmPfYkEpqXFXG9ovTMfNPjC9cphxRi8ZIQH81UT4SBB72n4OkUaVD78CsE7KqvCuzTY
J4mSkMGqKAu8WbMCsw3lJSvXsB/kqRpciYZdlfgNY7346MCSik0gcJawVbSn5zxYVAmsge8h+iZL
jQA27FTaQGSazJVMwvQ4s2rhagg3/lAZjwrk1Af2jQTbRCvlac4iGXt2xkLlrBHSvEvVLjwhMKcE
T2c6GabOFpd5Ktst+JXoE5ZuucFhV2L7ElTq4X+vkeD7QoPijPLma7uGaMCXLzVsvFOSvKq+NB3k
x9j4sshbM8sHsqi8elyaDEZ7gK7TBNABf2R97pgeU0JJ7DQ1CoIVPSsLV9J1SyRBOdbdRlNJvA4C
cvAB2rJ5ykf0lpVZamRiW9nk7CK4ZCBqqKj+NUxVcaDLXegYguagXuBOQAnpYJZHARe74dJ0XSBu
PbO5Vs8NrCV/DB8sPCOPHFw4iSzbzddRi4OPsCq67wke1rMo/fKhozxnQwWXe6J0tfjJTAtM2JxD
+keYJ/jQh2IQJz+NMmfVYhLfWe6IuDLZbldu0tgyHyTWlEuqVYBiMI0Dm2A5bv50R8P5ilyKYFda
0mIh4oxfMx0bHexUKdsVxCR8H0Ewc7tadtY+gO6wr8gNwx2vdrwJUzM4W0MN+Ql3bLTHvZQ+20ab
rIGqQeMp3QG/WUce+kAWcMrWKi266bG1WZztinqiWRQr8Iy2IES5H8B8X+1UjNE6C1X/6eIePwWG
MWCnm2OsNLKtbj4eeDrYaMeiHrfSNixV859OM1BzUjTWLdPz5pvVAkMGkKPwAg4zkS+tO0wFlHKT
iNELrcXDJndF/dm7frzvaOlFkKzQ7yK7SHKIke2IQzFNDuXYutijMrGnfsDc83by7/NEcrIrHH1H
1dDwyT5leqNlST/nyVCeeJfZn4y0/kelpMvXSuUM7zyml1xjZUxVKMcQEqVcBhyjRpUzzfsgcKx6
bB56LGY7oZgZ8V5Nd5owxksR1zIH4C1Drl9oNc+8RseLmA3ru8468mXWSxhwzE7wtytbf5tSZr8l
ew4ILB6J0aexFObOYKN/k1E04o8bBD5CrD3FRhL39fKanhb0rvEijRSt0WWLvc1tTttLlkA9ZKOp
zmk92x7JY3U16ll79NOxQSBLZHYl4D7c2rBvHho78rFxNJrnE3N58cNWbgVBlGE1l2H9pUszCq+E
J2bCGLV96IiOX9sEqyq4MWxOFGW0+xpC0YaCLA3RvMuvaNr9m9EE8bZi43gfIYJ/o+lav+HelOhZ
ZrjR3bnfEW0orwTPgCYG/JYns6fLPHQAMOaZmOa1zq+tsFEFTxZkWGpCraL5blTOcJjckOL3DgsX
kdAqSD4M7od6lbtGcAM5LQTUqig+A+uB0F/bFCr4tc4q0QmGIydVMJZYyVne6t2O+PxwsMsq+9RS
SteI1iXnrNTmB5WF5bad9fjY2NRaYZurXnCR0rIbRvMx6iiMNoXS7hITxE5zfPXc0M95x+xs7mca
PTweEcieFyDG11AHdM1a1tqMcwOXUMW2OtPdGPz41xdvl+gTga741f7vZYj9LMoJi2jY/uff/yO1
S3/MuN5H+/F3/7Dh79VOD91XPT1+URnMb+ULBV/F8l/+3/7iX77++lWep/LrP/7t42cW5V6E7Sv6
bP+8QiNiqv/TcfTe5fEHH8LvX+3w8z/+7Y/f8l8TqEtm1IAkJ4Q0kET+NIGSmTWZMm2mQFt3+ZU/
Vm6MmRKkCawHQVRcEFn9rwnUcH9jQyd0fqdUS4jc+FcmUCWWSfO/J1Bl6YqVH0l5F289/7P+Ib4d
0LpgR7mR74hGhcUqQ33cB47p34PaHwjlkKKPZB7ecwgbRzZD3UlZvnnJBMnKtTn7Dh4NPX+uwxER
jcmElKFPNi1RKd7zgLrcLGPmcDqz2nUl1shQ6KzB21q724r2cxcC+Q94nsMudCio7XPePuQZBzTJ
JuW6hsl6D7VovOIwiVj95V3zAxuPidskcrYsDowb9CMI9zAovpe2FbzOdIfvQAuEHP8d3d2bnbXE
/VV5m61M/5rcBnxZgAL4c2I9jiN/hDXJm6cFZzdlB6upYpTHvANtzKsMyx+1pui2mnUkqzNftMTO
T0UwdI9RV5jf/HTgti/mNDxMaVi8GImwrsC5lpaYkW+3nHEhr6o0qt+RJayHAsc/xKIxvWSIWVfJ
X3NmMyDeNTzJW+iXEeINGUAzqeQB924ZIgUUCZ0IvrEisRN5Qx1Yn25QxFdnNGAYNKhsZlNj+Y6E
cHnJQKOy+s6/iFJXXsrYuW46u3q3I07UGuTJT3v2f3EOtz6GsPvuOwXTHjlRY4eT06Gfx4mTe6wG
932B552HYXD3ehFMl66b05+OkRFn5zJ4beTCJ+zchK7wSrvnMIyX7g9XfpayqwgyJXW6mipX51ks
x12TYJXvfCu4uJPrb8tKl4cmrvHGhbRfHnzDHj1W0A2GdjrXcZlEVyNmyuB8YscrvDbhJtNKtlWT
yDIqw4rkGmL/pwgcWNnbYMJSxtZRvWmdPl3mtkp3Ud8k54oowKlqW+inmahGTKj8pyspcL+VLTpK
Jkn6oilV7rYWlbEeErPAfmOG19Rq7Z3qjGGLM9xBPK3Vs0vz+Ba0WvoBtQsRq4nMCPkUTyRscfU0
w9PD7FEV68LCvFxqoAnI3Bj6Xh80vpjbpo8W54UbRBrTq3hSH0PdvldFeCxCaralw7hIATkCtG+o
Z0KUNZp74e5sUds7ShGqY0t68IPaHTpHBfyhB0hE4XcWFTpt8Lju4j63Sd0kzp6Yi8W3lLH4iWLa
aQF1m9sKXjY93rGDwly3S+N6fPRpkNtSiJVwf/rG3m6NfK0xc5Zr2NnuY+yzsJ4K+LUGzg0P2gyl
xFSLHbNwKTKfW02gjhb5BXXdh0yWulsNWNfGj5T7ZPK9b5IsC05WI6d1IYuZeZyWWEdM6Khx3+Mf
hDJDczRRP7mJiLDvOMPkZwNC/XtuDe6lcWYaU+GiPjDKQWoh1r6ky9VqgnjmBTUfflaO4W6A7gYH
1u7co5WlDnrTbA3HMgujp8xCXWwJ7O94aIk1U4H/RjnDSD7fVDtQyv1Rr8b8mKeDsx9ri77Xxoja
rREN4Z17pwxX0VLxBfaTDwM/IVtIPaMLfNVS07QJcBR3K5cqpg8/M9O9cjs9WeOUd26p1XQUTQEt
Tuy0OHR6ZN5wwPUDOY4Inl0/yQAvqR2/szmhKTa0kqeUh9yKbiNT0CVTJxdj6RZXQNvWTSSinc6t
8quG40DN2KCuPdHnW2/SAbAiKMsE2+aljWRP/3MNNvI2o0OudeSlc6OoIE24nbBwcju4eWJg+KW9
YfTNatNlc/81DzBiiBIhnDemAt7XD/YHa1q2sjlEVByXCBRoj4ngAY8ewJGVarkodeUjQcvm0uPR
Bpcef+iCFuW8Sck9T/FZprjPwrEJz7XGsDIWiXUgOJ14xuRGr0lZW996C61mrcAB7CcMZRLncY/9
MQvz8n2cVXDyqbzdcxCv70tJ6RcuppSaQUwpnpob9zGiGe4A/HK+pm7WomCMWIOdSb3pmeZrGzfs
5fIgzft1LuOR1I1ms7oACszur42SBzMYqnPp4KDqLPZTTvACFbq50d3toJhIVIO2JgLeD1Fre1HZ
8wGGZHNBFlGmB1eye8pIvZYcjUbCdIr+2Ge902kMmqhysRZBGSBAlaMQLjHbh6QainM5+inYUkqF
KeiY9FfR2Qs5msu0qDITFye4X527DrNHytlzqIkqV21+lsijT1i8k59hV2Y0NuSQftFM+/xEw0y1
V8QAS9q0iLb4+sj+F+Mc3O2osvojzyVzhXG2IJg0gSB0+XesooM9NNSq8ior4JGKV179cBuclqHS
WWfx4qRRiicjas+iM+WL4iQX7akaB3ktFz0qwtpKxt4obpC/F7UqQrgKpib4zl5UFvwErA5lC40L
M6l4RbKlOHAZL00VO2daUpg522X8BPySH4SIrqYV0pObRNSPM/pzZDD35Cr1h6F2pieCEsMOvQ03
HZvq7Wj1WBB6dhkQNC923BTHpFXZjrIv/12l0ngnXK4TM5maExejv3dDW12zUdr7ICvaF+Lk+Ss/
iOqYGICLDNX9NIQhdpbEP2DNengyw1Z7RHJxd2nd9B2Tfth50RjKsyEtjK2mbcW8Rx2n+V4bsn1P
rSi52zbDENePUX2Ql3HalZyibl2MWsRTx52ODBT+xkgd8w7wGOskbyv0+sDwH1l6+0jaxXBuc9+G
rKCVdy1t0q3Z5t1bScDiLCOn/ubXdeV1GBAAlNuVxjI4qfYJPeE7jtDWeQiozbTTinBoPoXVgx4Y
DsGUMryUvNIfFGuDSwHl4DCVC1QMaeNz5ieJSXM0rn67WNL1pZvdz6onXRawjWm6TR4Lgs5eGgT+
BYWTPfGs5dnHlKkk3ok+0B8zEspbR8sT6qIpwdpYIcfIImiqV16M7hvTRvBQ4fnb+TNnYJuWl2vU
lPGuM23f48Rc/MjczH6QetI9aq2at4bM2L11w0CLh+S5LVj4JFWcPhXDaBwHxyFj4ePOf4GgGiEu
WRgsGuDkZR4+NDGbMhXr+zR2g2fMl8QvmnG4KrP32dtimrZmTvmZLjEfVOG8BoYSlisfwy9vBGqb
SvizW6El4gfqQngMgLU8Dqhhm7kxyoe2LAf6cfz2RTOG9gL0o3lVgdNt3CEeD/j3C6o1mv7kcKz+
yFVbg0GpTYK8flR3T3odD49hx/uXxsvU3xZVtRhlyUYvTjWe5pC9znKok1+Vo1nbGfo0fZJLB4zd
lzhAMeexJ41QE4Su30Ie4jjtAybWJi7Kaw8U8LsbzfomBqmyT5tm9EQUaW+aqvv3lkwaNtoSqaV3
sSENOZyjFRyEGKm4Dt33sgBvBmKah8fSJpitqGkJ2cYGY3SqUt9+yRSgQfrXRs8SjruqU2N+L2WJ
4mHW/Ap0ZuuH5TcN4ovL+o4oDNh0R5wgbA/rIJ/GXdUp8y0wUs32Wl/wbi7i6sqXkBuMdkAP1KCX
e4QmeAW4voJjNHZUEVTM5+m2cGcyIhSh0D2eR7i7oVNjD0gpkeUlFtXjVRW9c8bwFLOcEf5n7WNJ
JhSuRqjXYTXq64LB8NtoEVzP2AZhM9OctsaLS/HCtaCe8BoZYUU3QgDIZAjLwGPnP+9zlBtUlkiM
Ad4b930Uc0GLkcUfbuV2tyMQKnEU2KTYTPrbN0nOq8Mm57ZTZWA/4nZKjlkQigP9qOatYaW870pz
/OI6BLtb4hn7GKgJ+2G2c/nKN+ye/EoUB5jrw8PAyIn7wa59r7S1YE8oNHuSUQ6swLajlnEqtcWN
iWzc2CnrYFzP2S53J+GxLuRlbsn6PDSiOk5JnDzqHPOpLo9l8ioJ8z/rkQz2UguXgl0eSJbyefw3
VgztstCbUyEEzRSN2X2PaXbyDFlakHQEFTOO3Tgrm4alI/N7vZUcF29lZ/jI5UVjUwRU269FlWtH
6mHCh39dUth9FdeP7Kv5ewnh/0lFweTs/k+NvE8UUETZnxWFP37L74qC4/zmIic4Quo4KJQt4WP9
buLlV3TBSgMw6sJW1ZeS67+ZeOG1srAi9OmATQPLym/6m4lX/aYr1yRRJK3F/mv+K4ICcN5/EBQM
QBgOPDJeeEoKx0G6+DMIrFdm4luNQelJgeHAagRkDjdODtMcfzZc1SvQM51nDr6z7aUGhbsK2WXg
dKoNTohOhr0/jz5p3xtvFB48Esp+x8no47+MP4t+fi9GdDFeMLln02rPWPHItPYZtdqLHAsKnBSs
BnPGF8QCKLv2VgERZ3ywevORUx6pEas8Ga25tYbyklr1JWBftuZtuzh0Ka8USOpYmRbxPSY9zzG1
8mimL2A+hNeSbcgtpcVq7UuzYk5WCigQjYhJMzbHcVKhN2b41X0Sxfw7LMx+hvGpd5x9m9fTM+Wy
tNVJcqCqHOujHSh/bUYpQT9O8jSF2NVmcgUBAss2rrlI4JCrElMkrtONlUbmoZjxinBHf4vKCRHD
cj+zNo+PvZk/627OA1BN9dkB37zjKPpNieGiIdAeNLafHGoLwzMrmRzYojUboGBUgfTGrUKk2psD
yI7or2O2xaiEutEORACczP+KbXSDTuFvHYzmc3LqCmSofg9AfHtJlk8nOBrumqNjflZxkK8it/uF
4fAzhZi90nUZQwqKeKY08XoIcfVI3+QF3qvkMtpgSzIySGVABxgDz9NgqFc9Ryr35zm/B1GbMKxg
6daFG3jmEuroCFxT62O2x3pIu6cmyvqtimuDDZw+bItm/jTNst63IMNXYLFYPxYUj2EtNXEc+LjB
tLa4DLrTHQK7lz/hW7hXmlUtRC47WDdT3u2Ayo3bcEzERkNz4sycfeMIYW7dopTvOcH8xzAERpXi
iFwnQZF6ZlrmD3xDLs+6Irw11cxnNBecfnyOabc+15vnNHO6fTLo2FP16Jkwx4yfSE+fUC8sD1uL
TcrZ1h6DHloCnZcgJ5JuOg2kXdlddfmS5xg3HQmsGw63p1DS7T2WwfgiibxvRErnZ8SAwVl6xNZd
8kIfOII2uF4eIxFmW8t3prUeiArUnK6T0rWAGsBOuYaJqPbgxKsn8jCax4uVv06ATxvfqIaDorOR
j8r4TTlpTmSvf65ljfCRitOg5fjLMueRrM8vvL1Uh8g2vvWTAyxVUCnAEOW8tHkLsoQUkRe7ovUm
A99jGCTiXGRRtWa2eMwYZODCprSY19U1zyru7nKgZJUl3RqbSXMO5v5XUhshRYJIDhwJyTz50M9J
OgH8iQYNw19HSqRJnllt/Jh8LB4j+5mTA+DqBXWqfluA96tWF4PH43Hc+XaPt4oI/CFiSXIIcMZ5
FiU/1D/z8sMcHIm1w/lhTfBMJ6+ndyfftZq16qcfqjJ/+D6mxDJdRExfjiAPJfsxQbVWSehYkD4i
nNRaRNa0adtrPK/gANSeQynSOu+sZE82coSnRV8nCZ/p7HLq1RP8jEkU5Hu2fKEnbcO/s6oot2Ma
PcWIUecZF8OuWazSCUWxOAt7JnY28ve0d93NnHNI4s4Njr61WPSrWFGuAMKdhxFGSPL8OzfOCFAZ
iJqURCdEBdsroQoadVl+VBUTix9KxhpKrLa5I7I1pFuTsnSoSrHZiJ1dJvFpQE+hDi4yV4LDw6rq
kgAcAF8k1dlS9R37xN7s4vPoUvvFw+8H6zmKbVURUBZTNd7c8jG6nOpY9LvmI3MCX05g2IcGRyUh
9CGkj+YhrepTreIPO1dfCgMBtGssZEmr4YBTIINqTaNEfsTwZfbPEs34qvlzQ0+pwG0T6eP5TwaT
++9y+J/p3xCG/vlbzf2HZEoT0fO4kNP2dTRjiwQY4IU4ED1XFt8DAy0rLCJrV3KtbaJcu42lNq4h
gGHbch3YLlm7IWcbem3LIGsXBi1ujQKHVGifsVmVlOokZx79xs5s7Jtr8gAyYKgwb+fVFrc48lg8
3cskcg96Nx7Ih+VbLjrfy/WayoNc4cgLrgPS9BbHB/wI3f+lzcONEkri3rP9MWSmWrsJxMUp7eX7
UJYnkG+gveY+2RoTKlNf1T/1kS7z3sHWaiZ0XRUuRouEclM6Iawt5xHzJVC9fvT7PvaKefwcSYPx
cxzrfRSY5kafbH9NT9mlT7l1G92ct4VGu8LS6fTQJn3mmXFdrigNRgcftNFzy+4I273cj337azbZ
VtIqTVtfn5yCvDz2nFy4Sufk0anc5hUjug7rLK4WA9l7b5efMfLFVfYmrJdixCeQYdSaxjZ8J1ka
/Ji1Tq1SgsB0MfXmUlQzp0QY85RPjWsN126/tigvWUfdzGU/gJtqJEgdeBnoMPYsWX80nb4yTdic
faAt3Cf/G0PEFvF9M4M6W9FqguYZ+fG6N4P4VpmKAP9ofhfSjzdUerbrxiZBTB/OBzAebohc53bR
x4z4SizArhEvcAFdkYOhzkq1iHYBhpAtHsW9ljeUFKcUizk4FNcY3anMIh6zSbXIePKpqrlAXDBP
XHPw/HT5lTa46vlj+quM23E/CDvaxqr4oZzC3KDTjYcCP+t1UtZLb1tPavDfK1f1G0M59jFeQFcD
yZ22cXk+tMYFvs/drJ1TBWCXjXI7bQpRRKuG7uRVEXfmlp65mC4Wzdk4kTJfElezOVinoL860sdd
NOPZCBFnNXTSTtCqGTfDeBZaA7hj0J4dxe2b6DoOf394KaB/emaSnUdgmGusxxkJ8OrKtjn3rMUv
qQMlmRD8EcPMxwC603ryU3XuFHwwLrKNUMmRVld+zBzpvGZ57QTLCyhZXkWKZOwa/0K5VwJQLpCf
dhN16hf/9KDc/pVip4PkncZDsKKeun9OJyveDnb9jqhG5yHPYgeZ8aSzByIRQNrISRVEjBqkWgQH
/ImDWrtPlheqv7xahxbTuOR7pgPEr07DgKoAYyjbOg4n6lhARTX98BxGqj5XlHOvQrJGnrW8y4fl
rR4s73egjk/YkvLbNMwjvQMi3xnUOU42byjaQIbTdARFVB8CzBFbnYDo0xik9rpcJopsmS3SZcoI
GDeU05OQN4t6T9q1ee4Iv9w6cm0ez+GGTqGAzHiwjC6Lex52OeMM/MfUKziUrqE+CpwOjD2Zm9jv
TYrtFbD4t2Uhtw2WMYmY2Lglrk85KJrJuljGqSBQzlXDTPazUCNu3HKInvVUErZymPuLMtnb2J1W
5dIJv3C2V3UU1WSsh89uGeS0NscovAx3kKXbJwSP9vh/uDuT5ciR9Fq/i9YXZYADcAALLRSIOYJB
BmfmBpbMZGIGHJNjeHp9oarqW93S7WvathZpJuvKJBnE8Pv5z/kOqjCvI2us18ttHEQnbBCWWGiI
ua4eiJ2AwWndV9f0n4oJmpSoMZ7wMj1lt2ETzL9eU4gHXfI2it4ia36ns4uKsCZkzKsJc6thsADj
BqSx7zbUZrfx1igZdG0m3uk2+mI6/wHrbllndnvRsVVSOwENCxhGhOIqXxP8L3RRp98km/UszXZY
Iy7NAGx8dHmC9Mm0p3cmZBh6qUH0hVI69UbcpnJjYT7npnPZhTGzY+e4s23/g0LaaFc2qj1DuB5/
Jyn/y1pDecKzSf+nh+fnFpNY+/2vp2frb3/tjxSs+M22WauzRGf7Dhz/b6bQwPqNUzWrcPn72t1n
G/7nAdr5zXUlplDJX/ElZtL/e4AmOwtk3WEl7wt2yqb/vzlB+7e9/19X8qRgOTtj6CH5LFhgmP8A
m47zwWpNxxr2GQBb0YzvGpt9ltnfUjNG8lPm82w6bHvkXY+eBIOPqU6XFHFmE7bzRJ1YWB3Hk0Vv
0Crz/fcM1+FKd87dSLBnRQi/XSk2xGv4q6hF5ilv7I3B/w9aCmO3bf2MgalWLCkS+5no9bC2MiSo
cvwePwbM7xufhsVT3QEKbL/yiVdpO5GdDOqN0S0HM0rvC0Zsgr7smPKJM+xy7MxymwroxZ3fv1A8
TiaB3ma/+gDac+jSOdkAML9m3ovJeTA0Z+91nt1T0NVb26geO0nBH3TZJz2XJIhMta3FNzO2Pzki
bJbc+OnE9gVAKCc+VvasYLy3YIRvAMWHKe3G83J/ulJP+7zkHLosnBtsnEm1OaxkZdy2+fpb2hV7
7sDz6IL0bDHe73iFNQuzj4wfYuvbuDjNmmcf3Gu6InBAJfAyrUtf9PLo4DaLqbnACljv056fzmuw
iXkmJcVySvdpk68tM9oNvmYEMLJkQ2R0XBfaecxMHG5VkA6HrEFLbi2SuSMQczVuS+3Oq05DFkPT
a4PxFMn6juxpG07JUmGzJO2kgabhiGNfP00QQk2MqeCHqLrTChmUib5pnVC5QYppLU1D6cVXvLwo
hWamyEzTjhZDDRXzRAwyzxuiAguODGnjjHVywAJxtSFWEMhq3KUo2axUyxA9lyWNHO9UkgEFf0lu
HjWeeNZdH6Qj4yN7TYyWyZY+1n41IlJneEwoFE6JH07GIZUGzlpJeq1vZrblaYCymxZhqqBIL8VB
zWw5euBTWJBAUc2gWpFLWoo0qjwJu0IVByDJn7hWnR00vS1a+0PqLcdoLE+sQESYdcV915ftVqmE
1JzmpDYz5WUSPaVOmuamekR4rsRjAXCZamtSJ8z0oNHegiG7lMZGBEUTKj8ddrRCFqsiT4rQaV5h
Y3+rqd3alhajWQuAjOwyazXMuMGo4NyIpCUyV+zw3x2tCvddA2d/ZfXKCqNCHjm41DXlMZnVj7tY
ebz2l/mYRd5W5RVeCmn88NEiwjG2My5lBhWLyIBlkoIXWANWeFiJWiVsh8ueI2Ljw3CwZVXsejd9
ASa9Hl3/5HfLz5zGL9pD0bdNs3nUrhjDwEz0qmdrxi80efP68snpaLAzsFWMOYdWHNgPuDpPZWee
nSYfNvDce4ISXGizkdMQWvxysyHbZIg6GF1oEw1Y7LEV5IhBvVl654AAdTBxL4nWiHqFPmvM4mdG
LbjEHdHfPIk+8bQda9y7YUa0H6luoEpvTuG29iTf62SfesVzKuWzA5YqhUV68Arxjp84ZL/nHGBU
QlCN2m6dtTzuApV+F7KQO2v5cpvku/IsapSblqcDMaGxT/ywH4NftePvljywNzLqaAN2WLgXTgx6
KFJfHoWhcI+XZ0zD6brzsl3B6LxqzfmCNbwho9/SRtguzn6sGEBG1RynzF4vpFbcemKYGZ7N0WtW
wOfwEGfJ6wLxo2537VvUkRfpKh6kGBdJ3IMihffWNfMJtYi22tpes6DEjV/yq8reeY5/WrTebWGl
Tlslxi+jf3Kl/6jn4HmZsofKJmSU+qfZpgvKwl2qE0euOJHGqI2RfWxdzzgU0Sc6e7prYyW3EXzh
Xd7G9HTLZOd2PIZNMJu70WDnIEd/WrdOFrzMSQ3yQMnyB4fvbSR6SURRR5tUVI/t4rYhS3IOJPJW
PiUz4MIGn7/J4Y2GzPvWU/h3tcMLCLUwDmAgO3BJe4PdgclJZMuJlVZgp3sCqj6STbW3NpuJW1Ni
G5LvR13DRUpijys1BrDSTvkuxd9P93fCiz5ALU0vTaTSO/xQ1j5ox7tYFfBguHQ2be+E0i7Yp5JI
Yl/xwWubZV2Qc77oWVkJJTDPu93rZEUvMc3mO2GRo4LHXGznXl6LLBuPXe8fqml+JZ/3AhSFPvMA
Ug1m44lL4oLI/ZwDKw2x+58ovuwIscYfVE73O1n52GFna8OR/p2J0DkpCiVDJDpmeBFGuWjOYP/j
YxPbewPt4yrbJtkk9NphmxidcwpSFstUt1ZNS6Wfrhlw2y/qF+zbRXEZQWjiK6NLhA8IDj41Iy0A
4SwGHZPTfRnGYH3X7F3dME0bpMr0uUm8j76TR/xdM7UYANEd0vrM5uTAk5C29WVlGpWDe6bG47tc
R4vWNAKBvJSQiJI4ysiKcM4TeS1fgvrYGXts+W/JYh4uylQN+lCV7BZFtwsdvPdY/Hmrz8s1TuNP
NmI/BwPen0F9VTiAJ7g9EM0Ao0wXeWFu2XCWjRhwqm88sRgOp3GynoY5o3KAZOHSQ2jiaPCUmg6g
1TiJNhnQQjJzN/Jwy6tDXQwYDNiDBtfWd23nPMwDZMag1nJt44egbIViZh4LbeYUJzd1qb8y0ddN
EtBtQl+4V/IfWaSDaWAoD17aPzgLWWTP8C1ErnFPz0p5jOl1Ii/IKVNkZGPcTyp6ukcn4STmixrE
4YDFCH11k3vlAxXm6lhMZyet0h0nKQ7vt8AaNIeScHTyU1XgkCoLI2Ibs40zp7vEYsRXeIjIez4A
TDCIL8Z8ZrAfTrYeNkVt+aw14YDIZnwkCWxtyTEaG87E086yxk0SDb+GMnvTcL3IuuM0k75hr4zY
HS9BdzEM0Z3ybHG3t33o2gQTRismcKCiatfME7fy8xoSf+8X0Bt4rPoeK0+vyPHjkUjwmgOEh3sm
1pt9EWhgM4ivvqsAH6L4jBHGDMD7Ye7j9JoN+8RhhUKOkmfkLKp3prT2Qo0sr9UiXZVTHq19m/EG
TipRQpjMtkYiXWBlh9bsw8dMsoPOinLVgdrfeiD88FhLLhFzOBvBR0NHBIUT2bx2TS6TpikDlML5
mWtgqyv6I8axeujmmES/qvDtRJ9DSmMAiRUvFHepEyfbprPfkMD9lRmDK5n4LpaYH7pvmJ6daAeQ
PqZffbjH+EFydWmuwsdtEzfSJ9ghv+c5jjS4cJzZd4OFqygxo2CtVL9WrvsIvQNFn064sAA+SIpC
3FGu+ThJ7kzinItdTXTIz9s0DnB7OPP3zCFGBHTjBREgXQ9WynNMDS8ooGdcthPImrrFfkoZ9aCW
VwoGoT316LgMAzQ8DaznqYzC7TEv9ZM95tum+NCg+NHTsrcgs+d9jtJzp+M2Dx2tQXEX3o5qE2cF
3+TQG427joy+3HFPCzwt0kDLMbnzwW36xodRNrQjlIUJYctESK4ErHb3C9bljEZdOqwy3J9lK3+4
KYElr8UW1Y1oB8QXniH0H3vbfss1B9Qu0vFGtE8x3iAUtTLKkRmq6NV0gJ9h73quXej5BbUIGHO/
t476Iorfg1nUkvdVUFT7hYz7rd0jgsAzx7zlROe+ubSsoDTiw8kydCUAUWHaBc4p4Rab8q64hT39
rV03G0uVyznTch8xADi5DYkuODcwM8JGddG5xucH7sdZ+zJQO1E9FGyL0P7XQvm/6BK5K0eQhWml
v1y/PxiRevJZZWsbe4M7d9AGGmlQgaLdNARNeDITB36dl18C2H+cqCAXew0V0dzbK9fIHjNZLVs4
qRQ4oJYXVPq6A0u+HpJjQYrFp1FDUMUzGArSkO17a6t6hExTrjPuNMBvlG9AUC0OfNGPGaHYbiw7
TEV/aAL1M8qcT3NEQwS6+oSG8Bl5GEhtKmuBF7z5McH1FvaDYdbboWbB5+ue4WVOD94U4d+cfmYc
hpboAsVaYBL2k1AJHcIXu5+TnSmCl0Ed3cBA86YmBwSSYCGIxpjFgFdz8yMH77XydEeBfWmQwjaG
J4vcGk2Uxo6n8NVwrddCEALnc/+axca6SaDLoNiSRvGDFaTHOiAS3fVziQuv+optcZ387mJNMxkj
XgfgbaiRJDxy5w8dT9GlqlZuU0GjrBfN07l5dPO6v8R2zEYIn0LmkeurXuB3/KjjkklH3lCfF0jV
TRhU1UcmkOVU1txjFNybc7VZpLHJh/JUG/VmrsR+dNyfFpmpVW2066i3qpDiwJ//0m6FWyOsFKw7
/t+B3F39d3LL3/7GHwEI5zdBmNa0yNJK6aGf/GlX8OzfpGs74lYeagrbubVu/aG2WO5vvuWgjVs3
vQfvLxGMP+wKlvMbG+kAOxMLX/45NJo/0x9/bHIIjvyeBvkfNjsW/9BfxRbn9p1hlKAoz5V4qf5R
bBHeqCu3GMcNd/Ma4uVzpLgdKXifChWEJZzClcP9g7r9vcuYLqLkkxGX4utRvf/lQ/sfvpV/TGL8
/p3wreCywsFx+5z+apwoYrvDJGxyNzldhucy/qUXxuuZTcnqn38lDBn//ad2gfTcfCS26yGJ/v3X
Gjj727D1x42w2BMv7DUhfjvergA2samaItj5RQnsJxNHyxnsA9PkMY9ifTcEdF7NDTOEb39Fnkwu
U/1hTZ7Pcr8v72XgbZp08vYGJ4a1Ta55bU4c8BAP9tbc4WNOHUo1QT0f/+sPVdj7JPLJweWWPJHF
Wsue2AmgXQYLs/M2EgD9muFdbqp2uEt96V6EM2+oIh/2UZdzCweKFdDY7xBKHdi5A+ayvvlc1Egw
bGQfIpwLuYjk3rKj7NBPkX9jCz8RgSwu45wTY4xrDBgEGJHYhm8Wvm52dmm3ywjXAQrv3yp/SR7S
VPavc3wQYyfXaOrztqBp5uoHUADGkYc3ZTP19VaH8KAwhxqZPtXzeFUOxV8l2OU1WDYq7yfn1VqA
kreZ/InAkLwE81lLDlnWWJJOunUgVHVygoIXn6ZyuvMGZez5eG0OoB62CHCVYaxSIgpk4ui3xzeR
WFjBvXZytpNgWT0ZlvfIfgdg8LwB2VcdZ9m81H1QnJkvrnMNfw11Z9cZbK0cd/SxBPPHhMJw1Lc/
5IgiQnunCcAL3wevNkWwHmAwXx8Wc0IqpeUJjCK1i3UJcqUnXxuMtL8hEy4nY+RdDq+Y7guRibUf
zeZ6btsUxmy7S7A0riEDt7xQ50McVzQkxZDHmyXoH+WsNj1wLn4EQj+31DiQUusJIQLDgaa8qZnN
CX0RInybj2ID7sc6I1m+sKusdxkEUi5Rd96wJv30OnkAukVBCbsSHgBkZJt3w6vO1SxZh+Dx6fF9
IyEYz1NV7bsivY5J8gs8zbqBJUXR6Rxvx/KaZ3Z0VJN11Gb2HXiZFerGuc69d8C1nq1k6+JQmYrz
rU7jVvB+WtZmVeydyNRhnKp3CnBWGs/JyjfFlZ8ee0zEPEoG5VwR5h8wABQcdSbzm24B49TxZ+WQ
zbWzXxGTFfrpay3NzyYPqxidzIBGz/nV41BXv3aq3UB96g5sHe/y0QauIwt2B429NUCqIuCmn77+
IvX6oxQ28Uti5RH6JbuwlSA8i9sKZJDzwvD9jmcnY2J38rXv1wcIIuekVHe4j58m7V3opX9wE/Uz
jay3ogvCJMkxhXgJu32JykoRo46qeZfH4opdZNPL6jI3DKD9ENpG+/32af3XF8ADgaQVlOa6VdXe
xfKS7602e3ZL++rP7g9s5XcxSDJkgFfTomJAG8+s/a7ukP0ixDmvxu6hycE3Z3RK8lSuzovmosQn
8LZgb6GyzVxLfAQrIfka+HjGK5YumnuS70PdirBy2neIW14V/BJqm7AT57+MP0m7ngdXwADg0wWo
CqPFPU6G/2wmB+V5d/7tOjI0eRy3oOAsephzLgGXSCj4d7yU1ZthvMH3PWj7BRUXHQROZOpFz7dH
eBDgWvtJkOuq8+DBOyZHwvr0QWGz6ev5bfAhdvFKEU1rr+hZuOjaXJtC5ps8at9dM/ulI/9icz3k
QYpLNzqkbF0prq3O5eynIfisV+dbPZfnKo6ebzlOQNfPZuPgkwiS7VQRg28EPyiMkXo/OZ1aGwNp
G0+yuZrcWfMsk9nVrbvosMiCZUI83wojJDEcoLQPAzo0D9+LR5/zvQUiqx7RYMhOKJWxGu4x/zdf
VuDey9i+Uu4wZdND7PuvejK3XRs8R5m5I/EdEvTYqrjhhZrSUJTwWstLrp32lk4oqFB1LMCwEVKY
rR6srL9WJfM7Tr3Fx2SUBkToBsfnQvSYdSOQOiCIS2ld6TZ14zlHW+zesfFRq4h/mQ+rH/h3l4Iy
rik53j4RmjUeJmR+PFb5hpK+d58DhF3kn9Qi8ljznSvpmAoQQ/7Rx+WZb/1otjK0GgwKanjDN1zw
eAPbnH52Jq1yVHzyVfBSrZVu3/P5aYwtHOR8n5HdlmdbUbUpP4tuOJSV3gaj/GaYxtcwNZ+R5Tyr
we1QxTjzuVZ+B7/+QXv6oWTru8pzflnT7eLiHicdVl5bM3jWBT9P5ZVnbbHTUQOhSwq78j7akEqZ
VjRHvP5LD6mkDP7pUvA/uu773xlqf/8Lf6wDJa7ZG4QlgAP5+0D5p582gHzLSMGc6VC2cRs1/xxQ
hfcb/7njBY7l+phnbwSXP/20DlZbSTMvDBHAG+zw/lcDKt6Tvx/WaPilXZjh1LGh7wLh/Yd9YNfj
eANAZ+/NonD2eHQEmY0y2MNhuvGTacyE+zyxHuBOGCiLXIklDtjTIHgYt86QhIE43uZSmT5vBdiB
HfcO+KzRa9cjDej7lpP6hyi65K5gH+hCnITC/GhVyONH1v1GSCNuejKRd/HD+9GeOznfowKVO11H
wTe0x3FP+aa14lG/h/nCmRJnbA8Z6hEQpTy3mOT3Uz0ka5EY5saxxwZvAYsUfxERVoHaOfUs1leD
e1tXoDscmE/11RHufEw8w30NYsGuP2BDVfi6fs0xkewrAe/AovCUosfCPxeT2dN3N0NgyZxuN3C8
v08Jgtx3rhB7GqRs7JClPZF8TLN71TvGnsROxoDSJgi1foC+OqtHkdBHi0tAb8wGaNxIHOuLiPJA
zjbP16ZDuqbnM3318hZhhX7OddLFuKCiMcBbGOiON9rsryu8RkflVvM6E+h6nbeg76Rl8TBhf1nV
ASdeti7gMG2XIfGmgKJ4w/urElooepsZKGBB0kNd33nm4IQtpMaC9krqezAskpEhzIX3mXUVWRJK
VTPwXUsytpQxIagJGiy36IIBi4kR5i0QpA0F8O79jKGH6gKzZDVRx08iwS7jisMSmZ+dO8iwyrPP
yW/anYHfbM0Q3sKuEdPWtpmYrLHVR9/UP6LBQkGbVFBdpiZCR4oU/0f9qKZggB/BhplDWdtzQFTo
yUPCTsK6wzgjJ285ULdBh2u/dAgwumDmvoVT4wZehdLRzc+T0uNjwxZ9JrPXnjVVHV+Ekaw3QLjZ
fUT5GHaNlg6bpoHCpxwXFH+a1Iepd72Jy0OUR003FRYiDRFBR4hhbh4fzJ4yGRPCw6FUszyZxFdC
qkKGh0SwWKmAre9k0AH8nQejCoUwgiM7eIyTI2YtQ6Eu2L3d741oRjnwbFBIpGXu3Mm0j1hr2eRB
fAG91uFI5/26D2A77OJyrkBWsCv08mF4Za3Cl8LXK/m+JA0RpihCBOd83Q2ocI5KCcHXxXdTzNmG
6hM6VlhjFuuO4JXcDmCpNiRry+0YII8EtVOHqrCWwxxlMOOg8rj8Lu1802qsLQgc/VGk5fgYuyU7
8UBHMznN0cIsOjYHZ3HVN87EhG46nEKrKjHjBs+pV5NtaXGhp41xr0UWvQyxz7iCp2m4CBZlT7bU
IzmgpQocEq+ut2eDxpKwWHo75AFWApnH95waGN2pDsX/lgi1HrTTHkpCsZvJJm3EZdZiVlcTdRsr
x1YzXNUFmCD0XvS1Pnd2rDui7SIafa1k4YQ2PsNXio6DdenXw3agHGzl9+Py2NPBeA/TyACenWEI
bswBigw07r2QpnHEIEbctlEKQYeMMU1AQ2tc7SDVHGCaKLvY2JrAYOnxNXXzm4xVpCed0m7WeCZu
oYq1ydB1xpnrLTtA304+talSMshw74hEYzmU/fAa1554ZTGDbMo48QRDXH/xnna3czLI5xqnJGcV
NRJNV90HCTewOqmwoXXd1NtYAiQvpYE4mgzD/bCw/ucfrYmvp8RnCx/NOGYbCB6yJ1Qg8Brgw+/W
HCGgigZO+mjl8a94matL7jM8ZpTYkr6KbSBShqaJxwVyuOmrhb5hyjTfGwEhYKXNcdxnfqdoHZbN
Uz/3rOiBTjnIaiMjLUwTvyKkXGV8kYp5ifGIyo3GpGoCfPB4GWbdPvHxkwF1G3N6dOkqPNYY8BDp
+yaxmP7tX5l2gjUlMcsmitLsMiRxz6tBzK8zPCm9cixYCI5n1XdJ6UGocbsA4z36PnCjiaqRhb6o
dtItwaKUqhZAqYCRctAKnt/nj7pr9ZblOQG0oZjfWbiMG/h/2OL6xnupigDIV22w7Tel+izapDzY
bubcqQEZs29rECrlwEA7F4jsYrRrXgW1FX1xOCy+WH52vyh88b9BVzHWdTLhwBzTkiau1IhOtm3a
93FFAHQEH7CFPUGZeg12dEsD5xLCZJT3MIeIW9B3+wNP5LK2+rT9FjVVHZG6Zzc12/ZwoFTCps2U
hWXqDexg/CI4yzKx924roMD0QSdX8SIeDDX5703Ryc+MO2Pdc/T5zgo1eVZ+NG6s1I7vq0r1j50l
s23Wu9UlcKryDV+0Ji4e5D+MjA+x1mVzznO8QMbgBHfDuPDyMqJvSrXo1YXAI6C7tZu3/qkzY1j7
EGIOwjLEL1gC8bFTajjkeuFoItqBmui4exSiWXjcjtU3W2YtSKUBNHU2D92XclT5VtpGsI51SsQs
lWTkVnNV4RmUMWiOeig5xsd6R0MXPa6NRRz4xrhQBnzcAakttMaGg0OACoGq7H35dd7g/LPt0KUl
9ZbRK2b73iKr0n1S3qpBc46EUJX0Nrat53uPpOV95LGSmGxWfFgesictF8N7bhe7C7aRrvgJVyDL
uexXAujYD0ohk6uJkH8FNjvTioa+8Ulz0/KgsGM9kJfsz9CfKTOCaa9XkxjadRzxHjAE65eROtGj
TXfNZU7M126xHwakM4IZMk0gYHrddx5StzhFHOCVAEvIn34jXbpWq9z7VnQxpV6kUF17lVcyssIY
bu7BSZN4N6qEAqCIFD/Z6yRrjzTwYc305rwqd6LN2VZiSTJvtpY5Hqw9zRmQAIapAK6UjJrtlnKT
BgevbpP2qLi9cvrLYzZwF38Ibj7oysq4iYuUtjigdzTU+GTjxT36QmtseQlO2V0KRzR9b1JT5J+T
qvuPgfc+Y6fR4Dbq5dy7HCZnLAJx5wU3vBp2I6LmvuVvRM1O+oy9HDN5u8wR66+grKHEpdHgbKUW
8atXCx9cfBaRI7Q7ch+MrZ7FP0xl56Ntl8QJOosg5Y5FG4cxia39IUoi5SBcWiwlVY2wsXdymmEe
WLdauxhMwdMkWvlojV6Md64IPgKGVuAaJQIujn1rGIoQJ5f7WfVR30G9KHMLvHEmXgVktF+FrZhF
gACaP4dBLOyADYMahDaJKJs3S2zR3tB2NwvMZAJdq2RzpIK82votJcV5LscH9lrJY8eKEVtCXf3U
E+fvvDXEpqNwLOT9z2EU8PS2hQV3LsomuizW4HXrppm4OHQVk/d2XDWu6oEFudC+e2TrHmyxXOiw
w02+MXtw362qwdpnLvKkqss3aEvTpVuwPCuPtRWdy/IwTrFaWUR8Zs7+hnEgRKiufrYMO9X4OP8j
2pdHQzV7wFJGWBke+mu0fI0VuetAp/AEKBkPdlRYF/uRWREjrir3cmT6s4nnrWtjdjaNxKQRUat1
wX5NfKpXFXZ4Fx5iHfj3dAKI0J+1PCyz5N9Lmm6Hf1fttEzbXQ/fct165KW6mRbCejH2c0b1B+eE
5ZU1XvkJHbU+pwCGHyhf7++oBmsgBXn9a9x6gC0MFYVgCKtzEtt6n86kjTqxINpOKXtIoxiqN79c
JCT0lBEOEH444XZYU3JI7rzA5rhauoWY/BSUdxT9dHuPmuGLdP15D9p9+RFEVIjxCfby0M199cTD
K/2+5MV4JhntA/Xl1v8Jzji7itxXp9nU48vYYWBgAe73ON1kn3xDZ3OfeoASnz4p0YPs24HjgNto
/CTuvPdqz3qCcsOSN6ZmC3KUH0rqt9eFV+FTpD5tTbwXAOIQpx0AvsF9rlRcHioIivA6/ENipfM+
8oL4sXdw4udelGBsx02h8cHiJ8kD/VTrJPoQUWC3hG4ow0Suqt4y3CT7nrNG6BtL+Zr2SfLq2SVo
0MHWjKUGv4mgpKFSaeas1OXmY9/pjVX2CRgBd4nTNneSFziCjAJuhIEfq45dZhhMiv7FAoMO8LEL
u9HxKBip8e5xsDx7NjvcGmfCnpTFsEVnkXuTVrpzFPvOC5HPYYsSaatz4AiMKyUqmVPQJ2Koxf4G
tMl70IGSJ9bnvM+dLuC5Oqj5qS4zsZuAdBjbuPEitZZ1j3RrKtRFXwWk51OXvAPZ0+zF0Jbhrio9
5L9g9c5nGcesnNlAP9NaQIIEOFP2iCddfxvYpKxjqKavmJiis1uNsG6U5YXgPt6pNOsf4hxHHPus
6o7aqXxTLgGptq7QZJKUuW0LDfIXvOZ8zAunAInhQtWE3bSj3MR/VfZMWjp2WtzhRM88xZpeDAzX
nOasFaBP2ojHVF2suiiePK+aDoh6+REZEIxrnHTdo4vhRYWZA9Ng4xe5hWTEyZybb9KrQmXpm82Y
dRyxVD4WfiYpJin0KQO8A6yd/AuaceSqn0Ao3Je6XLq7NDLdFCOh3+yrxMquIOvd80K/wzqBXcvy
nxzIZsTzj4FnJim7KWDVLIQiZ8H5CEIJh6HYO5Rurz5aQfUkDY2I1pEPsR3u5iPlez4NT7DwPJNf
7wB/k6iYIBDMgV/edxFN3MsYFA/ChrtQKlJ2ZpLnu0TGrkSP8+5pTKbAua/mYVsIAeJegLL3dPZm
yck/ILmKfTJjoIrqpdoBDcAbMUcOjk9/XMjg6OJFBX3yKLk0N5wLfbKPmfnSzNpe8/LM7jzNdn2M
DfzUgoRHhiGLcy7tgOsRO+qB925m0H6aNumGDkZKQ0rPPOZaIW0WOT0VvWcbT96UNzd3k3uquhS/
HBGilZrK8bOwo4abcDY44yhbY3GVQXZH9oObytDVFv5VwFhjIsVTAkrPZ+w0O4XtKOWYWqvzxAuZ
b5RajGtOnIOgPnnW0LPQB6mxpmejH9sNz9T6OzW69tUu6wUfBoDQbJyTfZynYJqkl29cOWUsAStW
DFwF1aWODWJ4plfifTSDHU96a8/Br9oOlYQj4ACArRlX7nIFNAcowXQSi4XM0yb1Y9nw5iow26w7
yu0vOK86XvxpVIXYsMWB8Unze1cpjR+OS8TMEZ92D0qo1ya+MtZdkPfxA0K4rMfxAJ7TvTcn6tVM
Xcd7QY3YGFIc6ny34OreauFBnvL0N0vTOLTWJN4XJw2uZBNp/zFqomK8HFhvMKojFxWbOHNQBQAR
b0w4XTRPArsaM+WuR7PMjsnc558LW2kG90VvS8fhgOB6N8qiq6iXZ+ird7hcBsynGGofu5kWM3OR
dG8GjGNZTf+vAKR4FObNGFnlMDoj1o4XwjVq0zgTBaoa/B1LZcPmRTnHb3pAVJlr/wbOVNOWz2m6
WS65TSNmoRX91Njq48F8wqpVPFJUNa272XbucxA9oW+SQge7mkHcDOirDHLXXOtiCjal8uYzPYDz
touNW/UvAeHJE8P2hmlDRVZUlNJy8DHb2PuHAqB6BbYJaUunF7eu0/s5tuB9WPyGsacFIEqFcD7R
jFhk6rQ7D3M0f0LLXfYep7pjR2fKfV2OPa8cUOtPlL0Knil2Dca95KpA0Wb0wFXRA4wA9RxzzOys
6aG1JejZIElepOe5K4eCEZos8PYZvdlcM0e3LCPmuTjPOZV4+RCIVytJWEaWtfsxQR37VTUO+sVI
dO6H1RTjk5nzopzhCHWwTTuNw3JG4M+ln556UXZPlDgZb9Kn1DizCuqNeUN+M4zOPmmVJTtIAcuD
jsbmMReuhGQ4jo+ZHxsfdR4PDua5ttuR3WZ9UFU1Er2N057juMnlCmGBZBK4pu6U2onxMInZOZm5
wynANchYOG5/1TGPHsNM5b4xa1u98uhrhs98sRmL60TXYeFkw1UTZr7MmACq/9/a34f/8Fezw39T
km//+4/vj2kVd//+b9b/kU3SNVRGJySeTW/67B03y96X3nOSQ+2MBb1US8VG0/G5Ve9H3+M351SK
nTOsU/aTjePXaYhtVMCSybUPFsZhbe+A1f5P7s5kuXUky7b/8uYIAxz94E3Yi6RESqTaCUy6ukIP
OByO9utrMbLyvaiwqjSrYdVEZpER9yolojl+9t5rs1ARNU/XRqTGwY5bi2zzNBJ3XNhlSagsNHNq
Y5kvppWFA4jTjourGIiIwbEzdrnpYRt7K6VJ4s0BVCV2vIIOURvDnlBNe19LE6+/MG5NCKNPNQm8
WhNFhoaTr7qEi0WdYWzQLeMY41OsZbklUHpOeIYM4JdJY1NOqLNVKSTQvcpG5DfFk4cZCIwEYQYE
y/qS8tnyuizHS9VELHdaqEq40EiwdgC86xByoI3i7nvBB0HnaMUXqnmg3fiM4cTVKO023d6HZ5t9
41wEFyzvE2W9GjOlAGKsdiPMOjQ7RGlQc867lcrq0qjYOcqB4k6rcD7sovo9OM7BQUtfDF1pn2Y3
4ownh2jZzJP/AWfhAw8bUYYGQNTkmosijvaEGH8RWkAnNlwyIHaD8yFsnqkMnla+nZzgvCUrMNmf
mSiHlTUM31kMLxOm9pEltrfRfjIeKpFQFmcMnGiwyMI07stjiBF1Hc1UFntdcXU9c49D2MUe26ED
k83pfZyzdvftmArzl7eD1r5s2PEyyoXkVhyWyp26OSLa9tbL5LN50oR5hhx3aha5JGjjN272Z+nJ
tyC/TfS1vcuH8jQk7hnXXrewZoBegm6hwQvJ83n6DQ4DHoyERH9W3Y4ewY3FwSrXLIkZ0OycrkCT
oSaEwdVPk5vaLsYV1ke6MZqyXuGu+eItx8uk/04L95JKDklNYcGzqeZv1nXTAsLSDvvfpXWJ3Gjk
bKe2eJyN3sKEWUl1p38Ypu6bauH1ONJ3o5r82sT1+8yvi/+OhA0M6p2iRGND8+AHp41nJ27KFba8
W/l8m0170cgeGrQQYtVpWr54Q1xInr63NAxtkHd2XYf12Rw04Mq+eQ+U+4QjBWdfrndNI37RS3sS
0v9W+HYWMEtdWAzgi/v65HkQjOyYBVtWWB8TgZFVyxadzYpgYSq/uohyMiIc6Sx2tMbyQqdXcmFC
W8LkOWIxt/vXusOkzNldLDXd7Qsp5LHAxcEataZdym3enaa314MxiFU691AZp/ActCanurK4zJ6A
D2vshk7KFbmtd2H02BWyn7BTRJp4fIAckCYbb2xHQRJ8uTrZ67aDWCixuGZMD2sxQG7o0md6p7NF
nKmjWWHhJSoDT8tdBii2/FDVfVhmx8K4bfSgK6+TiWGDWj2XaJHgzexxQ+A3DJ5djykxc6YJ8UME
6xYc2MGb+3fPmNXKJrJOIQK9LJOVv5F29Vd+K59MPBpgWvi5TXjj2i2pOOM4E+fmFrIevWK+3TKR
BZfGTDTH9OqNDpOL3/Zga4p7iBdrA07nMufO4AoMkK7gEVJp5l4HBRaUGfKB9QBlJNK9KF98EDzg
EJ/2B1Z8J8SMVUsFGKkeEBriLSEixdouOgVCfLLRpxcsFE8UDJl7toT9Dsiay6ksdFh2Tb8RKgfM
pdxt1Zxx4E/Tmp4HaORlEqS0S4roEAT+b0CJ3KJx8aTt24Peb9ztFDXTk2GFXHARORW2Ir9Jt7+l
wiyX7BzeMpWiqfuf5FF/daUvVl7KVZqqm5Td0dPmOcyUDIO/6uHG5iGrMtTJvB2mQgNtI703tw2z
V57VFzPiaAD8x3kE4Bvs86RH2miSU5XM30ZcDvuapfHKNwyMJRBoEWQQeM4w0pqtX3fiicR1E68m
2PmY5dzwxvWE3RUt0znhyE03L5odAIxNYerip3JmuewCNDXWxFR0YoGgr+pGDp1fwim6lMxniUFK
16irrxK/Gce0YljSUoSCn5Bow0t3QHPn859jvkxIfiUxUtYguNkBzeGpXisg9ovK6w+0Pc+cU0kh
hdR/s/rELK3d+6zsXol9z+TGO+6DmK4tIiowyJyXYXKePW1chQ9YhB5tDgjS+G7KjH0RXrPecqqd
mpz4LsEtzGeW/SpniDbSpEwRIGVjxtU7ogyO2Y7fb2W16SklcPmSTmg4mR/IjSNylbDcitRX4WYM
V1EL2WgynsCCvU0pqLp0sHME5IZvYGcJJVJW8YsIvFg0gGbvW29OJzyxAZrIVJlksqjGLOLVENJ4
wI6JRt+lmbX5k8zn4cWnF5nDrD1gophFldLKOqdE1mJeA0ZVWZAQ23K+OEHFAUfV4/toDr5cOhN8
N54Qg6eXRqgz2Im+mu4bS5vWOjKhlR173FzfNe3eYAPS6kpBovVWDLW3wLOHlNbz26TmwhXPXVpP
p06PBU32lY0uHE1u/ut/tU3C8iwnEJBU/2IXvRHT/51dfgOo/d//86z1Jwjh5LPC2Pz/oeZ/+bP/
sE0E1h/gDkKcAsL0sCj8xdfr/+H6Nv+zZcEv/2uxjvUHPgbBQdixLRp2brDxf5omgj/4F4jygf/P
Op6/uXj/lavX+dug6yADWKZzc2g4oWeb/i1i/ZdBd4DCUJLAj9gtBtEXBQ5IkcjAZEF5z/Uswtws
PjsysJAeaDH/sdxZr6UT5T9wZYmsmclUb61BEnOoTcouVtAIaxASdddlK/K6zQtjmfHaauld8ZTQ
8EW5+0BDjeYdweRkNxenyynkGEVqbXoSaDtUfueJ3otqWzhWs+kx5R7sOZU/NWbQq0RHv3PdYroU
pBMwz2Ul+wDF0r7m0Dq0wZ3CNHDMxlS9EHeGgxOWonj9ywf9nziQnb9Tbiz6J3G0kDs3cV97f2e3
tWFo530DRtSwxuYQae2tp6ZQ+3hmUSZ72ZFy7IEY5Tzp7nuM3e9AjxM4xrUff5PAwAhqU2AOEzo7
kKtqzwGXwVviEIksjBofQSCPKeTlFf2I7EhsMVjOojRkji7F2IE+1A5nZGTLWROX5FSIOXSfeQLN
rzOs+tUORU9dTjRXn2ruClgdGqYagQPlfuejAiKX9UnibWZM/DGQNsmDZqTM6fFf/55s/2a5+Ss1
n19UGDq+jTEHr7a4Odf/en1NM9QOd0qTXd3qbZnzIgrbsDjZdlNj2JiJ3pHxW+LkGI5gepp7LgP9
e27l+EiDD0Lq4Hjs44kus0Wbq5FgR+Uaf9IvMYZBfF1F0OeeHcOgEJ2BZs+IiE4UY73/5aWTvcOY
DezLMVxqxcaceTq4dT0yyM907KQrOXLkSgtoxwQ6ueBqz1u5WfBucOxAKPBeJrDjUahIQ7RkyKQb
duwxZjpVDTU8TSN1pXg35BUFliUWr81hRSiqX9GfUS39EOMhWkW6TAC0bpwizzetI6lZ7qc2O9qw
V5ZmF19Y9VMNG3NUY8XK3+97F5AXl36IXsYseHBqj95DMoTLZG4MMqi3z6nLvR83D8glogUCsiWa
tp9502/yPz/X4s/P2Lx93AKJjtWEA9eGrqcySNb97QqZBU2xMNSDvOHu8Ygi+/501wcJ92mnjTvN
YhGwATcsXaP9zhnNk0fVzyEZneJTdprmIdpFOKQwL+aAWUK/Iq03Os4War235gJ2j4ykw1Eq+kWL
hpkHuecuE/V7mRWcZ9AHbnm+/K4msoLDFbCp6s3frTeSYRTOZciLvZEg6tfqvsZOmBvIsP5YDMBT
mPUrEANb1WfZDiP1QDhSc7GQf3V0Z+w6IIR8mJG/SkQcbkEZvJiaLVE+QLv38o8M/Q7oFu3Cuqbj
k/Yl2CbK8emdmyTtyYHqNn07vuErIRPI4nZR0UoL/jaON47NMBhI81fPhEtjp8fmm/aXZV6OLedB
RrdEh8FzjAK20dgAtnRYjmwEYjS6WJESw2pKiOB2hCzYqBMtpBHMdxOPRFgOSyod70ml83Lvb0ux
rPRQ6UILGiBFUk0ZGvSFp9Gu9qcCs+ittRCzJ5pm3G3tRjfXykagc0HhPWqS1AyyQFR0axDQU16+
JXlMtpXDDRxl+QHzmlVB2HdPZs5+KR+jnloymgv7ouvvisGEwWXOPXbPHEuKzYLumE25e3Dx2JE+
jJslZ1Tro6yp4IrHKbqbsK4sYIuFb37udgffsL0nNUX2wXQj/3EaPJwSRhxvW6EplEk6YwlBqly7
KvVP4TzlS4hP3oVFpdhCjEqXmN/jFTx+40kGntzFiS7WCrzgpoMGck4zhbbT44Uxs+AC7bXguA2J
bSZNDOiJWFTDBvBWvoZNQ1O8JBG3mNVNKBkEfedtr4OIDSACiq0jE8uf4e8E6MlFEg0BlKcRIEcZ
e6/KjmGoe0Z2F2hM5z2uGMFdj7CdNREH1tw+exS57kv6xg5j0c7roMXeTJtDQXqe3iKcFUsrd597
9gL3TAPFI/U9VK8B90iUcTJJSjK0EloroxfaexWCQYFzHobxssJcc4JHJdYKIPG68RH3TQMce0L5
Dg4fw20eXN9RuCn44bAs2Lb3TuUEeLdgameAUhXXcTG5XynsnU8xt9k2qtg2FAqufyWI7a5mIDDB
JgnoGlvogZ5YzPfzCJUkGPwXk+c3nTjaOpmGl8AoK9W5aPh/tZjxD1LTqgAmhs3OEsZL6A88OrG1
ERmvoB3Y6Z1Tl6cQy+ESuzAESw/T0U4bhJzjuQTvYyYvTWNzx2Jk2dTkmxbdEHgQ+/kTgPChj83t
tAp621wVYcT5M4s6dZ2lQ/1xPs6PDCb6AYImEs6IFZuuOT3HD25ajrfLgNN6YLxMIY8mxGiunaCC
ylZq+WpSZLTzkiTctnYZgqKzfoBJeEdQft4q5HuAtR6RJSb1NFMsTfr5xl3v6Cq6lmndXbusqG7i
lNo6g2ZIKZlwFglENvxpsep5PsVskBYVtv1l5cmTM5SUYkQ1dOS2mnieVHX52JiuxjYNu8KjGfou
acBJpkk/YA+tL//6Tez6t1TUv3oT/y01hVFQKpcE2zbO6Gjf+rj+YZgMmNw8AONv7RSJR0w89SLv
2hAnJmiSbO1Vqb8NyUXtw5YGj9YFJ2aKPt2J1JbIS01x18xu+SabmfqPAdBUlhoCuIeOjZQdAuxT
LDPujAKHDYC4S2o+jbBZKLgt9DGEPEXIqOObErNtsAbZ4CWzglW61c0ZCXCMgQusA8bJlTl3ju7S
YxwI9tqCAArhUOvi6DJdtxqTPVzOEGokT7Mks8NvnpxY912yMBuLA/UmniYPk2Wa0onocTQWwl9h
c81plcUht1e+Na5TpPu1T7svZokYiJauKjpVzMZmFQcBOwTU3084QqBkOOuK/dh2qks2qojG8quN
dXrRaWdwqOaRHqrIXqMDNNubP+qp0Zb7lmSkU7AAeHT+MPVbZyCaQbCweunjqenBFtRFH5EDKtCk
Fcgg2tQ1Bq827JMV1kucZKEy6R1gh/xp2MZ0z64p+gizkS6uOZDnsld2Rx2tLVZ5o+eVoiR2N3qG
eR+kTfUj4tkDUF2OcKcj0BOV8E2Ws4VxwXxkkmjK58fedtFphB4xSZOPkatsqEJ5xO5EiKAOm/C3
xwCkuX9lRORARXI3lX7zLf1yphDldnN5vV9Pa6jHN7V/qgsoZ/SVfSayqU8FiKQPbHQanksJYrBu
rR5RfUzXCbm0dVuIcA9LVOAqVJMAXqeq6NBVuiEr1Ndi0YYDO3hcR5cxjcc7Gi2tM5shNur1n8+y
8vZYK/k56Vzi88luDz1ywt5Xf3sQtjwPEghjkD1wQKQf9Z/PzCoBoEidQJm2D+zfixGXckmwFZEt
eLcQqH/aeNIgy7xxx1zdbnOf7kLGZjc8955XviCKsfayIsPp1+mf7w4DkfQsRVbgObZzTul5Kijq
MRNiNgPYJAyRvME6H0vAapxS++DGQUSPSWU2W+/2OmS7asWrwtXpMwUUty4kMH7Dcg5CDLn57S0M
vtp6M6eaqa21jDuXOPaB0XDcWSwN++1sNum5H1xrn8N5P6bubdZwHAMyzOzBdCOkrUDbFtOZqooB
+sHkHQ1R9/vUBp9KLSPP4jQyimfDxaTNJWfVAIWxP4EaUkP7ho3K3KZRr29JG4xTWMtmyK04K9EX
po2fWppZdSjzh5TuxrOYqpAwkDsQ8arZBFMD5IP1zAMyNdQcUZ0YbMBi8vxGszgbdapOQ5wHrzap
rdcwdq1vA2r6FRijeIwzFl5WPskfIaeeH1+4LwQMxbjEjpo/xIbXvzeVbf+wruNJ7tYmNSzRVF6w
VEm6N3KcjLxuZ8w9Vr7rRBAczBaUOy0A7VJbDapbazbNlUApcUpL06M4otc8pW0MpUnMeL+CUAdr
K1Pzqm7ymjNFV9x6UdPg6BeRfaoMqprsSpPPqpp+ZxlmSI69hKzitd0D+bPqa/J1v3EQDz9El4Yf
wAbUKXDdbCtovaDFwwEUk6QJsrrIk+QdxJ4708QCUczpHBIvteOs+iyOyBHk8qSHqt4Ik0nanoVH
pOiWFRJ02odOnRMA1QTd7Dk0j1grg0vHe+mHbb511WqoAP4OeQgymij9ypt4Ly/gJxff5jTHBL7o
6qYwKHr3UHje02l0V8qUZPJjej5NIcc1usJ6msLxodMJEKgbo4oLdMKknxdrZmaxLLOy2ck+5M5M
aVNFVScnL3iIoXCYrl3sM15B5DKyq/RnqhYI4lsb2Rq0tQjK5jctFB5udXFbbXc4I1VeV2vLKKs7
KDI4sBoP+hhTapS+KClrKtwH+cGxep6gO6Ti1U7BcpS4hDgC05y6KMquPfPLkl8SIyYCs/E6tDks
m25gKqgbsliMIeduMuEjydbbAIVCFBk6Tj0tlCntF/NxFjK6G6NIQAAQTA4zC78ygOvrmqMLaioJ
DpId+QEA/a091VX3ZmKZJ3NOq5cy8djwKyMbT7FRARbSUW27Czcx4S2Udn4I4lR+jH3eXi1RqxdY
fM3RTpTGr80Kmebd8a3UZb/DpufvtZBUOhZF98ziJgJ6XUQOemTQHEqb6TMQLPWctkkerBjQm1TN
vEbnnqiCbODr2pV5bNO0fBt6s1/3SUzBvWn0vdwMGHZ3NTZGAiuhAaIU5CnwTzGwqdyUOF+g0Nhk
vfOSQzt7SYB4dYOTx2hxo2/N0S/lpgdpTM1rDEBrNTg6enY75S6TO7O15mBFpHaUD/AKgtMQquIR
4Fz6u7S8EJjG2I5LFWBl4aZorhSFGKvMEQFkycAD+TTUG+JfH8XkY47vB2xCwI7sXYknYGNnnIkU
NZIbMfTd1rdiZ9/5g3yqgvIYxJS1kItEkGrvXI56O0i0MLtZYTO8TfP4GWNUW1VdaHcryirScwz6
566bO72bkQgYgASFLLIaP3xKt3FZIHdZuHqWcQDmxXWTq5hhrLVi4MSGJ4AoTdX7e0Gb3YPmJbGl
ZdK46BxQCo9nb+mIyrsvxir91kacc+lFJFjrmKoSWkSfaEPJr4kM430SQbKzgQgdfGII63bu9WYs
of1M7FUgDsfqGBg9PkucJi6Cb+Qiut7cCYh4TbpM3dr6bILOW7t9Hz66N1p0nIDsVX5LlUqbuQ/8
E/DeOOkJ9t+oDzM8MOo8gMJRJTi6zM8W2z9Du/VSpIMPZcdMNlmV5hoZwHI5z5vF3p8GY+8Hql9b
hK135ehZl0iHyZpVt3vMqGnbu5NDUx+k1hd9K2PDwMVV2rX9M9+q9XEAzsyQMdVIb27KNd8M+U1m
Ak0clmp4cDJuSzCzzgsAVfsX/b71rhFASDzm+1WVkv9whiDfp1YZ0PGku3UXy+oHfTrAeecWz1nW
+hvOoeCzpOds2CfIfSwZWfwsMu8IssFfL3IGJ+bIL1aKvwk0U2aVihDDt350zXYTsfACTyKCDd7t
G4K3+mVEdNI1eliJGaUxYCZbDyqz9m6GNXQSZX3vawt13BbVXgpz3GM11iznbyXSI52N665lc+p1
fKKLpO3AnpQYUziauySxGxs5nb1V9g+rw38LbPo/qWXUst1b7O+/ZmzsPtX0Wf0Hzsa//5l/bON9
du63dTdbY9P1oCfyt/2jFMR3WLrbnkkUkfX6rRXk/4UYbfMPsotsMi0TyLMtbkWn/9zH+394dsjo
b0GACG2W+P+NdbzlB8Qx/+MxzcKpTxCYlakZ4ID8m/MktwQ7N6ToLfbxZ/Zpa5+cC4LdcK1To90W
qI3bQc3qQxR73VPewNRdbkoz/6qdnK4mVjE2nN3IJcGtm+dRHOc0WPJyg/cYtB+IvMaRJOYiEJnG
LTTSFV9761K8RWFnbftJkKHjMLrjcXLFpF6uMS54yzSs9dmahu6hLZGK6/yeqiZ3q5RVrUZByGti
mehJvwe7HkDatIZsEzR2jxUj8u+0yW5jTHinD4UXwXBX07adR+R2/JvrYQzYehn2Q9v9NkKWtMQB
WYZ1Wiz8xHMXwuvHhTdO0yY3aFesxt5eKI/lWGd77acJ4K5xavpGW/XU6QGeGpr8sq+ndGvTN7gY
vDeDv/2VlAMr9L44856qTrFJpXlBsmgl8nDcBzp+aZEqx6Zbleq5leJacMRfBVpfBx+OadPMnJT8
DtOhg/1TsRV2IVrTho09bAGu4iRIENgo3Z3+7FWsFm3iCcIU9KsBdl7OTbuhSNAnntb9OIw/rBXb
ddvYZCXTkP1ude+m3PJdkr+WeeKtDIPmS4anZTPuCT/OW1YLODRysJThW5iO+wpxE4RrxSE2lDBE
fUXTQPVmiYgAljh2Q38rVyhrflecUGNpeVAx+L3nr15MDYKNgWiROxnRTYeSlw72OJSPs4sOWTQ+
mGpgGwyiH1MPc2TsqYMOTxaBkr2jut+goOsV37tnn02X5ojcjxZJvjo2fpWGuMOfhufSnDYa8xIu
l4kwunVNszM/+JeyySii7N8ZhNkXAQpvDOHfx/tBb2NLS7SJJOFJuiSdaktjGfDZMT2KGU91lxmP
nEPdrejKXZBlQN3mXeKnS5UO08EX6SkOPboGVHDVTv4OpJizcqIOqZN9t5HITlmnvp0fpe6rRLKE
zbFdYURdT8o6YA8vyS6C54gw0XBI6tKlE+6tQJ8yv/nE2v+YpuEdZtd535HKi+ii4B9YXQd+sw4l
m3K2ZD9MP5g9jh2KA6Ak9g8yW7UGa6Eor/Zwwh0k4Ibi25vBgwYsWgZQf2/tF6ZztuPusZCQ//Vs
rMamSB4xwyyCyPmFYZDDgsHe3EndtQzEXgERgXMR3aRm+ktDErpRb17J7hO+n5+H1D1bMZtEBO8T
LrVkGXY3gCO3U198DIHICQyzjTJJuCxalZ0zW0MBM7zHsAZ36gY/RZRC0cXXCecR3h5Lrmam68Jr
FFQEkyr0hlWopW1+MPnjEC56dsrkN21/7TPNSygOWXo2okpt6wTwZ252wwMoFQ28wY82Pp4d4KTd
1XYNjM6zEwJn7O0l2oa1Vg1ndGHKS1w8Bxam3gE9e9t3yA51fcZ0iI3dQuqZJoWz1qTbI3qEglXc
zQmJ1aQanJXbwVhPG3GPAZpS1CEJN32WPLO7H87oEU9tZEZHpbt8VU213rBrv4f5Vu3gEmaHru52
cG76Ha2s7aFXZIYaF9aJo4xm37DRSmWqryCIqmU0UGycRa9NHj9OVnPJy+K1RCIFHQlsuptNjx57
c18NcfYqOSqz4Uf6C9kCDw2lgKMrfsf1uee22KSOQVhM+lcoSi9txIlZQFGNfezKsV+Ya6FNAft1
JAbihviWrdLcSqoi+xJ6bMmPcgxmCk3FRMP8ECi9NQMg1qR9QYn2Ybl16aZgqyW7PVV+3OMcY8aq
pG6Pp9hC8fI7jZZ5UGq64FboDm11DnTibwatkkOnBirbXfZREA3XrFBsdCAcnRbwtiTCtD1IhmRw
avngY/qI8eiRAYSpxvsjT4Zu0c0+H2lS9Pu6pRPS8eS81O6XcMDYdskbqQRz27eJv0wqcWkeuuEm
thF0AQDrvHHsekKnTpYmwsxCO5j4zfBNZ9Yv2wwPSg7WOk6gO9Qe1lOg/8t0qrGtJDBc6O740rwL
liDPOLjPF5xrfOMOSIWfYcWM8PKPOc//6IHVFpbNPvrKM4rh8St5C2hNP5n30WrgcqIAU1iyTKxt
Np/VZJuM58mCp5xc8yqcFz3IIuEWtHdPxNInrHx0B8bLbpA/Kut+evqnlvJO1iCSw7R8L5vwUqUx
jBaO9aJSxbq1GrADU/fIo6lddxgtF5b745YOrCczfhsni+2iVndqdBn2bUzHrrzwxqtXNQmm6cHW
8Xuq4tVoArUtZL+pWpNSpPCt8gi2xljHWxg6S7/MOLtB5XPkZ2DWr8ipn5KNKCMDMBRrZuw/WmN1
rjpjk5OLxOTM9T9MM9CA5tLSZ5SUR79/c1LngZ0KOlUh1nEDIhsFkEe09n+cmP0mgU9eDap5jG0K
QAh8cKlU81MhIh8MJ+4VnmAw7az+g/uYwKIxjrwT+TwMfNnbcdDzlvSyyvoXswh+lW71WLoE/Ge3
yFeFR2e6sttFTyxmiULQLFxyrOyn7U0sBTEgoV61sbG88bMZWFZmmUo3VkvvbC/7U8NyesOzs16G
BjjORolNYBHYzbVaqi5hBdOQ15sjetSTTNNLZuIOdexcYsWkJKuwyi/WfVibMVH5E+0F1WMDnwBr
sgb//TtSI4CcZqLCjze/HoxyS333yRgaVBATED1+2XjdjfqIdk8dlaBRzKroFymh1aZ2QIWv8ZAk
JRpbMUHWc9p6RalrhGVzfoh7g4pk9zFDRSLzNwyLofcDTLPpzu7ByyeSXVGoua3HRxBQ7rGIaCDl
ptdxcdTgGjniho+OlF8RJo2VUYDRtDA8VUHyONHOubFJ7vM84O1bG78ZFuvAtbfYesc1qZ/b2yA/
tF5lnwRkVruVycavI7osivYucX87ABZo78WaHxZ1samy9qq6IL9jqp6XddC/MX9m+9mO75O8q+/Y
iwE9zO323kz1o/asaImcRzSOZQh5l7ua+rNLMl78WFeoUdDcw56YSIgd0ijUtzEmE/pp8NQGb2RU
0f3ziEbOPPrJwrmnPgi3f/JbDfO8kSXFbo57ipzcf6EviUB2vk5GCOw12cvOd9Y4n6b3WXDrJv7R
i2R/kWY2wjAI4S5L4y7r+ff0lO/GnGyjsN2RtRqxrxIDP1CLk3WbGkZ2ixAUG7bmrChTYuuyC1cp
rAWnwR5qD8GzI0msZpKWVT6qTZQUT9kUPBfFo+mNpG8jxPo/vxQM1+w14p2Kva9h4IYtWX3deqKB
GVOCMlVyY78lKfbr4jcdtsGhDqSgRCBo7yFBrxs0YPb1/EAjgZRkoiWtxaKMbV3e2egQu8qb4an2
JMunIMMPZtb3gpApJOwXRmSs7/C5wG9WrqhfSC1eZ7e2j27i/phhOS31mD4U+ZTt6mgSq7jE4HaD
AXaUEW9ZWNYMUIW8OgsIes192B4jotnXZJp2cJPYytHrvDW94j0dCsWyi/d/kRjwYjMHBqwHjjJs
3OisTSR/jEZb9JbwWDndyJl8LA9ONCT7qVIzoZ8p2oxFtE9uFbOp82iqbxUZ9WHsVXHsb1+yahMR
l9wMaVLcTXFs7VtfvpV2oNaDbRWHDuTyunMGk0Wm9W4WSfrepuZjRGXzqp1xrpuRkd/FkvE7pQX8
0edwg4ydzHcx12s+hda2sfKzqDiJ1IVtcgfh9KnmG4UAIu+64XFOaiksdwmBL6RdmKXlqB+GAEBv
Lrivu9zPtywIoMz6SX6MPAoVCx0Mm94p7Kd25bw2hf9WlPN0RTTPrujmowuwqY/RoLO5bBiOyIZb
kvMZNoMHamIfu1Fkh6YUDDeG+SUKfzjPZhAj/pvGfe2TvsLqCyOHsue5ZPU4dKk6QJJAou368SUc
x6tKqh0JB00fjZk+UJTIdQ6pLsHZyLugFxteuMmqHELx0BFfW8+B8THX4ZnYvjgDwZ83iYP/qk+s
ncNaajXjSFwpyxUbM2syrmL3u/Dq4M4TPFvqQd4baQXcr1acCd0ZX2XZnpMAra4W0lsnSezTocqK
hOWO/YEH80kYd4ya+YnFNe9KSVy4m2N5sHiTLTw+5N1QiGTrOHpt06u20VQsn3P3z8tP7qj0mXfR
EBXX9SypC5Gt2/xq45n/IlQvnETCDawIdde1NhrwSBRNoFrXrjNcndES23y0GG5MM9ukYUWQyEVL
phjkY2wR/3KrDgjeUnnuV9Nr0Zvhg9WEO7h27saHc2/E3gmx93bGRCuI94Wcw2PYJPa9QJzBYkxk
eqL2Lbx9SdFo7bT+FpIiM+UH1VGQoFrEAXbqll4Qr7D1MbYOGf0LL0Qgk1WUgwZy+6x87d14U8nw
YPauOIQT7C+hdLwbCyyjPM7B1OuA2ickocc4Njn6e9uCBesj9vaa3NXZLgh5tuPsbMfMn5idg1UU
WfGxSetPgF/BPente01r5EVDIF9Sb+Zte66NbQV/l8YlC9E8Ny48psxP7fMYtDkn+a5NH4kY+wOR
2mznttGHynnAuXaooVbW/clTM7Qi9hhl65nvjW+8Mc36321WYRZHbArJIW/lIMUGQ8FEagqFJw05
USNEK9Z9uA8k/qb9CBIfG+GAnRFljSpG3OZ9KsVHyDlPji7t7bV7O6bP2TKok4p9rWE81qyaHUX7
oVV419Kbx6cmeK6sPbCn8aEOqumhZilLqQA1VsPwGFRx+ZEZwHxUWy/5AMJXUQy4tWE2u1O1D/k9
vRHFhFXjkNRJsJaNGOZB0yBlhGkt73up/Q3h+IJG60ne/xt3Z7YcuZFt2V+pH0AZAHdMZm39EEDM
wYjgGJl8gSWTTMzzjK+/C5S6WplS6Xb1430QpVSSjAlwP37O3msDq6O+AbO3Y59QzyF1pimq+6SX
yr4cu5cRw8GGwQ6GWh9EUZsEBE8xJQhLRX4N6IhmDOzZshH0gh/wfCfIHujsHMm0itl66LtrpK+u
kwHEzNBP0ZU7KrzGPQZmFCDWVs0mqHusQk+WtIBf9raKoL38yEpz+o5vb8dMV3tntkzxp5D/7NMp
WRSHawY2JdDBaHoJFAwnGmDa9Sg7noyQ5Q7LN6MXKN6tGlh8zozSAlx1EfmzvGE+PnMqAPpdGFsE
UIwuqOvzhBP2gbiwh2K8N2YR/hDd6FUf+ObkF4xf48Ym0I69GV1zkrTNpSWzYK7b6dRJrXLzrNEu
5UIRV/SgulgYf1bE66Yb25m+6kZ4DuYcOcwYY4xsjM3IMoatGXpWPxQ7JauD565qsQnZyVdI6hoK
K7vbxkMYuEJHzN1XSMEAFFSX1LfSI9naP6pgS9U3vAh9Ed0ZpsIJ39lNqREt8SFEuKvBsNWLknck
2C5SgsxqkxPDStuln7FU5o+0DcKHmaJQN5eIDbLk1nWiMKhRI5XWhs+inUYnJsnJ1ge8sKkrFFtB
hpvUEvHCWsQZJiZ4D6MuQQp1hUYtgAm6cIJzO9KNo5I5pTqzOadhPbRHOgu2hOmLGWjVkNKyayIl
vAorO5ZZ+ELUCDRaPd0ZAAIuvl1RR9vWqdUlDh3byOh5I6Ez0ZSTHKOIC2JB3i/jCkAjPoFMBj2/
yM1os7nDjEGyG0ibUIsIb/pIRCZuCHIc4rw8DzS3W1gFO2BnDpqwzt/YKCy38O3JqJiE8pzgfzKR
b60rVTCHMOqCYm9qd3bmhDv4DqQL0cQ8KrEYaQN43eLOpdoqjoaZEAEBSGW0J+ESrCIhGeB8rOgh
uCgI7DM9Wp1ODnnHTVUadH3Uju5YUh+Vya/XcVM5bDDxPp9qGwcowlHfADnhp4uhBq4Xfcxt1kXt
MzKhPRkEX2YS41+qHEJSm3UGkemN44GUHXeVVLbMWpCIxQrdQGaL5JYlawKEc+oPlwwV4BQGWWdF
dw51/Yb6TTsE4ZHDc3t2qmqxEIT5YVal9tBUXwtkOwB3zHxdqlI5fn6Bx6UcZ6xRW5jN9VZ81QYj
uQvp2NBQLQZ2IS4E+J2PIbSuLqBvYlvZHWwQbDA6DUURTKFnz0yQy5Jn07eh5nJZoEwVjbrR8wo3
f1PsO5tRXz7F8QESNEdty2x3UIhWiEzTw4SqiifZOwcRq++KY07oPNVbNnTAVbqIKfxM+lwfHcZ5
1C6dyNYq4hTXHm16VmZSZDvfJHgCYzb1G5I+bp591cjvdhVM11KhQ5g7bL1To4Fs16ziLJApisdE
Wt1RwStiG1p6Yup0IyLMLUo92NY4Zd1abcSp7PSjnIzomKNWIT6HD7AcVHLwLFS5ckLaGiAJbdX3
diBTuixbGBUsTGQ4rhLa0NiVdf3OEeabT3PF8+kGeUYKpkr2+l6gfTnGFfSQnHLdBdCOAy9rXlHh
kr+cYITJ2+EtUMgoLHKyYSpF2xrThMQZ8t5qUG17ry9XjRNX6gtdtDLVNVy5ZDSYZP9J2cGAgzx2
EprZ3pySd2YO3bSp/J3NjHELiAtvPap5QUbLysBc5Up1UteCqFzcMOqrFpRvc9zvAS6IB4OJx1q3
sLjp1gFRxEhUAitW0dS0o5z2bW7yGg1Q3p2YBnKXtkV7yuxHML+eT0ylqZn+Jeub/iDB07thTwZr
AgqPBgsZCUFVTKc+5Ixct426iiQIBtb9hkMtU7ARlNtmpZK7VZmcMopr0OX9g2OjCLIrpB9W119C
rnQ+MeQDCGYwuERXRGyjZ+rwF+mdGqfKYHRL15ZQoQFyhHjFF5DcTa3TPr4HvpWB98nEIQrHTaJW
4HaWiAE98M1TKbbOnP4AtJFd8EB3WyMY863iGOOTGFgziqF4rMzhiXZe/jgxsLSY121KWFze6FAx
Y45FShZQPYWQW4DfQPchTtZTs1F/5QCxNvzwXc/ijkiFxLovNY2w6B7d2ucfp7Bw1q1mG1xOfrjp
A7/a+dBbvrbzF2ccxF2wPOXM3EZOEj5/fgGzsdbJAO8JkYlJEsZxIbxpoHAOapvhazDNnql07alM
uwHCt4+TPICUPYJ9OZjIy1y95TjOJbJmHDB4pdWhwfOBrurqWZnT5AL6MLl8/hcITaofIAJWDCNO
TZqjOeF4ts3Z2hLlgQ2sVd2Kgcij+UZuacshM+iulOjke/Dx+ULat7QMGFVbRX6XTIi2LFAadBtv
jpU2J/qkzRb229OsKNNhcqJna65wZJpBtflMYjXFczY/TEx2zqDDlZUZJw1d7owPhoJ5k2sFLLVk
9vep7ZOQ1ZFgJqxNQ+isVw8QkzptOrY+WlhTFJeJeDGWX/Nkgfi5Bv1ou4Q47NAFFQc6Q+j6+uWg
Zr7GIJnvgai/aWU+XNS48NBbHa3eSi5hV9bnduGrddLXdkbRlFsuGJxwmvUkYsy05qQTZ2IVKmyk
yNzgOynXcpz3I2GaK2VwnC9zrr22xN2f8mk4kfNrnfC53tCCABSFDphn88ek5MG9HPx9VyBgdoY+
OGQwXb44JN8wsZBo4EjneBT0CI+fX4YQCEQLqGyNNRf5NrVgECbvbYYBZhbDxbQr5RYXCekwc/0D
6+Mh7MRjk1vP9LP7c1i0BuIQf9pr2Hf6AlkIZSlLipTxHlqV11dTgnjXwCzMgO+sl+mxlJXcGSPt
wlZJbI4BX2xiW44Rxm9E8Xl1lCHlE8eLdWvwpsOVA/jUQw2QNdkcFQuBCuduF8sWhaSNSldFxWwM
sXkcFZSLNEcSt6tYrssRcVBNzgg3AldQGTX33ZT6l7mLv2hGHJ4MyFSZItjkujLFdz+RFUzJdvbz
fi/lnW2N1PWdcSf1V6kkw9ZK1Cc/muRDanIlRYwKTko9LyO0mOmkivQNRUiT7iUEQ14z+w9SK3Lr
gIC0qYaHG+lsHpQble9f9dk4PZgYszcBo7iKXpcrjHZYt6byoshM2YWNTEhKwO/S6gPMEyTF+zAu
D2PtzN/06TSbJZtkXp2r/H5m/3qxKf7rIcWVPFokpCbNS4ZuaA3JJNlEutLA05mz/YAunwtIO6GG
eVCL3NxXpaYcM3QYgCJWqmlQ+3WkG6o6wwOnsY6mghLCVDuYQX0DGt4mrCHSUWexcJ/JEhP3UWd6
Vq137hyOwXMxUPrZMPMjkrZoeOfhXa3pV7RT6S7tYHfWzDv2fl6tmQlsko4uteIUr4s1xS2KXoNb
Spe4JMqdP00uMtNpTb8PKWAVQvxy7K0yhIAmqnry9HZiJRCFvhHswfEQGztrsi8laIJbPy02GmA4
Z8UYJfrhwNxydEo3feu8O81GSdLgqdZKT8iqBKculUeOFqNL75tZQAVUn2s6nIJhAfVxbq87zdOp
JL14zEOyjwWmDNFkNd0z0j3HpVKxC3wlVoilHGDU+4CBBdExksMYozuBwhFbt11u0fy0u0g6xyI3
grM1G+zIRHdsoLr2m2LqeCx/KI8N9KJVxrp8b40FKyvJibhvZ+IXwtZg3ye8R4O4QaxS/DJBRt0B
tPsfbrpUNTTXi9Xu36s7vA92z5/clv/6oX/JO4RwDI3IPxNnAv/+l7zDXJJShIP4Y/GhEcXwL3mH
bv8TG7cgdkX71H3of2BU2/+Uqs5PqabQNH6j/p/oO8DX/CLvUG3d0vHCaaaQhnTsxVj4B79llBsw
ghxE4R37qtNT+MTOt0GNEgQRfnknx+fMqB+bZQI6L7PQeJmK+p1DxrJIm7UYh6cesZFHJj08pWWe
Gi+T1XyZsfrLtNWnxzVJJ1ihB26eBz/+GEqreQYz8mQDrOCeDK5IvdapmWDeULoHva7HE3dkoJF0
2I33g4mrLk9N2AA+9vw0P+Fcbzd4RPx9TRIFDcxLJubpnkxOUnDZgKveufQYNj2tGqyzLTEP4Fas
U9irnG9Iy52EpxRgOUDWwkpuCABojDf2wAYFonxuJ21+a/RjG1ZepTW3gWP6lvtZrGci+aI1IkSA
mP54hibhdWHzFXmOPOmWIEquWtOkWieo5lmqWV7s7hbETenagpZPZENyVNG9hek61OvvuYP5gfRq
z4RalVuI0e3sa2yaDCVIWtUGlGj02QCFYjvxKxJmh7IFpzAyRCdaVSngTqfFiLXpqe+n/VgymxnN
4JtuoUjvBIcOhy2kepNFyqwD6/oqY9R86JfRZxpyQmqWcShiMNhlDEibAT5cwL5P4uslWoaoOtPU
aBmrorUUR4dJa7aMXPtl+Cq7KDwSV4q0176MoWiPfTY8tuF8FEbtXGwzq+BmO91xHGJ8TxEs0Cro
DqmOFC1GzrjV1ElsbIGfAvhsu1iAMFBaielmSpKcYnXsThrBeH6jMHdbBszTMmrWlqEzdgV1DYmX
Zn4UVocmCK5Bnb2okfFkSlK64kA2m8C5cL74CNDv34X2oN7pMHGJyGr2+AKiG+XtQRe1eYA7ymA8
a9sNIZS3kZl5yezcWYbozsCnwVA9XMbr1WKVCYr6gCAzX3fLEJ47qzm2y2A+U/udBN187GYNvz/T
+2wZ49OrSbx6Ge3Tp4GFybCf1vBzu4z/8XOk23KRBEi0AZyhJIMe5AJ43ggDQUFAq23TLpIC9IrJ
4XOR+o9UdtuPYvGNN/9r+anvRQlcEr/a//75j3i3f/+li938pz+sc6a70333UU8PHw2oqf+jM1u+
8//1L3/3qT9NJQb2b+9ZlBOWAxLje/vLoqpaAHr+diX+9l5/+wfe93+cvwXf6n/svhGR8uvS/Ptv
+X1pFv/UsQ5gb5OWNNHK4QX+XXlHLvhiQOcxDWn/vDSrRJAbjmMbn4v5H1dm9Z8qvjRVZX3+lORp
/8nK/Ou6bLDAWxbEMpVngnz6l3U5jlucg1wG6wEemcH4qgLgZMqQZhdWmlFu//BeXX+zXf2DkeO1
iPIWZJT41UBuqgYaQ83mQXF283b8vA8EeLmh8zT+2kC371DxjZ3hpeOtsRHhPoQLYIMOVMk/eWFw
q0BVzhOvPUUATKkUmCrfHLHBNLhpQih90RNpJ3c4eN9C8SUNUAVGGflHDFkan57yNzPXd3//CpZ3
/ieh4ucrELq0yXQwSeH6xdlNY71wWHX8dUk0XZtUzBtIDU4kg/XLqAyP8eNAVaTBMaTWxT+HdKg2
NzaYRifoPdUGYsamZvIUO8NNiA4Jyq2BZx3bA7wjz4cz+vfPGPHHn5+yzdavYXPjQ0YB+vObnoUW
nSM18JFOd/Q8YrnvUVOTiEA0g7Vz+qZkaSUKuwVEi3x8jjfpYpoZkkNNWPnXsUA/MJrzISryzIVb
TsIfPXlkR/mrOjvRnW3WB8Qh5OHRDF6KUKDLpKLJaF9a+Sad54OtS3Ul8uFV938gUfaSATt2Id1h
HFYRrBWzYWmi7M7QadFhidtXAwVk26ZgFAfiVyK3Kjjpf9FQYAl6TLpxp1aK59AGLplU+k6/Ud70
jNYPI7BpPyXfDOLFRskwvDUYwDur4iNoDMB5mWco0oNORHRb7x7a6oELbpnhrgyCMBJQBeNbRadg
GAgGMOVd1I/bBWEzC8N1dHYRurU1fHuq37Zn9Jiek7o+yEEcENax7eyQS2yhYx8Ug6NuaO4zvXrU
gP6UtKD7GtG3IbeMnzFBF9ByaRssevNXVN5HtbL3y5PKI7lVQ5z7PGHsSuvM8g9Ipr1E+ivHh3VH
3xT8EVKA4iroAIyoyBvmjOlU1Cu2mE0a17uRE6Df3UHrRRhLwuvybCEgAznp0XUER/RIbp/flnsF
scXKhhcMm27VMpaN1bNtZ66AEK3UtyRjxog3PSZIuMEJ2NOONeb1ctiym7dO6TxM3BwfFHrVsJmm
t2Hm/SxPRTkjSgKK5EhPkDtd+WijoM1H0zqeLc/ReCAgh7VAVlpys5JtEzSEyNpvZpF7pMPzFiMk
ZDzhGHin+otWET1xsINLZQV7xsx0MAmV4+UZ0ABG/Dil1FHW3iuUe2qcuUr0mCzjDIYpJTckoHqE
ATOvpI/9tZRvDlqWUPacmBFLwm40uSRgMtBrxIpCyBROZgLYPl+VrfF3tgVfFmtGmb02M3G5ANq+
y1x5sRXLJiDEf2XotEWvqxymKkDY2SWXz2OkoVX3A7GTW5zQvNMBt89sMUFXOpQiUhhMwGZUJJOG
AJG5NAPM0FdWVU8YudL/yBbu4IpR1NYI872hZMk+T0YCzxRelM2cbwcOeAAzBB0LYanxLPgeUhWw
YForM9TnTTGGO2uQj1Vchc9lw+RQ74kLRQI6lcAHAqO2PTIOIUCBCuInGeVSMvXEENwljfVdhj0g
Dj+rt1aUVWuzRIPkcJYDSOEJiPSuovv22SGwFQ922TCTioNDr5hPeszSbCeQVzWG0l5MyONqspHB
wKQzDlZG4Qgi5esIiPXeMhKUu535LPPmzoAQsa4QAlFCx25UGO3X3rH3vtpgyypvYV9GJ9GJSz8k
JohFDW1FUl1Zffo7RWKV4rT6+rmE/k+tY1jmNbatf3+cvH007T9WH3nwLf1j/fP7z/1WtjjUGSZw
HLkc25ZaBETOb2WLTfamjsUDAMyShvQHfg+hR7pQLZWRieHoFlr+/+sX0P5pSA6ttqUCXsSZ/x8d
KLVf+T1wgJisEk9o6EQz/WkXBg0dVCn0awJ646/k5txxwH4aTWPnxOXrsvkzBMOsM50VB3XfWDwu
5rY/vGV/UcsYf6plwBQBN5J0UEEJ8ep+3lZjffQXh4S1rfUUpZXh/EBeQr/S7tdVneee8x2UibJq
AF2N5nKCebEszPjj1ENCieMI8IK9m5bgdgq9dTsPTAuCgZFIOBvuqHKQsm1B81DVXKFZl6lMfxhF
CaNrnnatEAoDhmmHGCJEPrQzmKh4VByhK2sGAJqz5AmhCptrvuQzd/BwEno+0pyTPExNuEJB608R
wbyZtPgq25553og2Ztrz0UaY1pS3v3/DtF+LTT40jGqqLVUDxpNh/eLxcJoGQTqG+K3hy6e5P6J8
yrxE3cEoYYPOoXAq7E7GgBkrTdjf7IBWM0oVVzfyU+noNPoctFm0Y+kc/HaL//uc11+JPcuTE4hw
VBVzmNBpePzUoUjsymQg3tlbRqAUP+W0tvNuY+vhd+A5T8i1Q5AjM7tz1Rwyi6dIMOXT379Bf6rT
eAq8QdjDhQMO1qGH88cmicWVEQM0treiMHbkzdzGlJFYX6s3WSfXIQK4F6n+Ou+SzP37R/6LT8YQ
Ki9bWgal7a9Fba3Xmgpzx9kSOeNaKo4RpRlvoz2CzsUW4XKBrv7+Ef9URjvYbHXbWUTf3L76LzeP
7idaNUBHYVvLiNPBFAfapnvos+i3buC//WD/4k3laIPhFBwTBqdfTxyGwvD98y617PR7Lg0vU0jm
4+pjY31PRH6NSm0v9cvfvzztLxYH4t2WdZOGl2r8erAa8SoXVkNirpJZ3zVLXJgkHBC5PDvwELra
vsvIiCJuIHXH2Pxvziif9LI/Mi+4lh1dswXqQN2UYoml++OFFGGHn2srsLYytM7cZY7blCAmbHAn
uC8GnwnQzL7tWSkpTf0YoWxpEQzV6kltnqNIc+l425tAl4+xksyQaMZbr6HiReejbz+/v0p1KkTV
5tCS2MSB6Stk/JUXjnW8duRe05pqG/c2JbUjCIUkFANUotcpMt1UfWS41uIajozhNiuJvi5N+YZp
9kwBkyBXo56hF+FakyZcHZ/W0RdEsM0KPoVFApuNCmSlBJ2VD68RT2W1VVUgmvSq3xAikoOCu8Sb
qvk6aiQCTY2+UFdq3Jdltsk7xpexmCHMRyyWBVEKGH8Z6i4W0LAjUd63ynWjW9raNLQvNgNbhFTI
wlJwh//N5yT+Ys1x6L6ymapITf502w15BHR8AjUSmMkPJVcQEVVgOgPjiHt0R+7U1ezMr/aUvAKx
/tHr43Ycx50s2sOUFFfUUieosFf003TyTW3TVsQ/DMFL5HzoAZocLG0aCr8ktgj5xBvrSirmuee7
sbudywU8BNT9+v9x5Tvs79LhNGYw9fz54kMeJVFCkgUyV8VBi5E2Yy7hENxdqjk5O/UqmjD6FpJe
KWpi7+8fffnlP1/5DpRH7IO2sA3zT1c+0uIGUjLTFllUT6RlXBUnuVal+VQX2auZq3dhCevg7x+T
dYQW0Z8eFiQeHXNqJQs35c+vuco0odCl44ZzesJbsuYuj4j1jMmdUavslSzkG4hdFtNosY3HSLQm
xYImI4ik0nzmUXFG3km8LaZFLd0FdzRhud5PqgK/gDAhExwsWzNdphWmqVUjwDQBwa8IcClwjHNG
VWQVusCtsLMRgY0jKyEsACzBkAt49vlTu/RzAPStyCgi+atbVPQBQxsUSSA9BwsRUOmSoPc1U0e5
KicSNsg+FqbxBPUEb3a0nETwiYMOWuL1HgzOIBltAPSG422ucqjOzYPZOt8joveaVP3OtFPRlI2h
kArQsUJYbeiiC16NTrhvZdFs0TKR8pjuCrr3qVN8mZVi3ZWQ0iXTedz6g0v757RUPRq6aK3GK4Sg
UV2ZZAq0FocJkrjoDSC0UKPxjdSTxAMFc8rRIK6CgYR0qpz7ajBvSyVTlyOaijp9zQJOujkwFbcM
bvowEq2lZue0HFUSEL8VDf9Dy6vXoiSPJOkf6iEBGdLvx5k5pRg/elsQuWVxHgRKTiFVg/aCetsM
K6Rqi+o7O2WDitBxySDSw+wVai9yHRCpvbpSNLh9BF9z9r7BbI7coKPuy4sfFTxIt8nTH5k/bbQQ
4/aYP6btou1CKZZm3+e4e3SQxQAPQBEyjQ9mwaPVPg8CmMLVWlroQqYvHYdNJNR3tKDQrUzpDyhm
t5wQLcGxWyuds3DQgpjRCN+i1ryG8EnaDYRPRJOOq91+8kfWEyydA4GEdOlrRpE0KTqKX3dIlS9J
HOxIAEa/kvD4Em3RKvPbra7WVGqB9U2rKjp3lKSo+tq3Rik2LMwRLki1R4Bp4NB6Gpv2PsvhMaQa
hEfm6qs84hcufQDKgSchdRUkjVNvkiH53ljxS9Y4YLVlcR1bxIFCpWUU1/xEiyiCteRdmTAYNd0h
gGA1QlJH0Er/Zi5jiO+lxJXB52RXaCCmGJYi+ITWDgwXp0wBm5ahQ8CtUBjl4Pk25sQKmgI2dJOu
fBCtW/7oIY+8005Gby8J5pPnJK1Yq4b8CLMWdZzBvhHRb8BgqBxh+kVbBH1fE/Yt7r0s2Gl5uCMk
BWKMQV/LtncVjqtVOmKV1dvgebliNEiBogkxMVjWrRhop5SdBWGxYwiRKhk8OdVZl5PVo6+pvKg0
IatxcMNk2d5wdSceVl3ccgnjfAdYVY+BCWgaYSuYMeGOIabUnXJJ/nontrMEwUkvS0SOvjLLBNXg
iMlLYTpjYnuLlh2VFZxkIGYhUGyYyff7uOIg/zhU8q0JGay0ZI2sDPSTWkccQ75kFtQ1xxHD/pAO
yr+ao4uaavd1zN3EmBnX2cKiy/14V/lcwJSaKHujgVve4EYqy6vJzM3tJIBrQdsl9kW00ywIBTTk
+Fkcp8QZETiluWgMCAEZk41D0wSwXfkSQZZZJYLHd8rqqtqVyq0Y/8i4kLFE3hI9Io8UQlTKW0Qo
15Vu50kJMFgsR7Qhry+o2ZAg7AOTnMk0J1Shx+JA95rkcjNHMpRT/qpJ6FYtjINwaCGDKHiVG9tr
gK2ueRoxL1ovUWN87q2ZAsksyJcWX1YeTW5I06+OY6Z9qbuUaMdZeStLPpl0oGAqnAE4PD4EJjO3
ziCJxsCuqE1lshlRCQCaHw7lQE+vqrW7LkbsOmj1y5hX1XZOCg4K002M3Ip5gOBEUXscEWLLCSpg
eStKXGm06VrYKeuy5/MGqL4ZkuKHg5eY/hgq3qaHJ62aJVb0Cb2L06Rf6po9xYcYtpJT/rqY0FWj
obsns8ojMPLMBfMA0k7z6MgibMFQY8PeUGL9iVDP+7ykXBuWVarhS4ALlHlk/N2U0OYGp6Gw6fdG
kX4vHU4zQFAKGr7l5vMiYWMaWAPkQ9moCMPQqqrTpY/MrU7ayqrse9sDnIauYCIFNJgiWFLiTLjo
ppbVWtGyk3QYyzp7fZZnomyups9m61NkUfyIXVGNnirUcx51e1DXUPCZWsZ0WCNW025w1hBmK7CP
1otTZve9MsN+SS/qoGl3pY7fb6q0el+gFloFBSyReZwelZTVQSvLxdhnNC4Dg8EbR+2WF8jJ+yh7
B6n1IJ382yTCr3mc1ruIJAKdueFK0RHjmNDMcgR5NLrBvzd+Q4d9AtpeKhz4syslxd1s9d8HgLtu
MGp3+qDc1MRGE2MihxEPpDfoXtywZQ569Q3b82OmoE0dyUUjNPkE9C9dNTK7jhXBFJVkL1Enh6U0
3sgg4rLk08Tnyi40Vl5DwhQ89PauLbBSJuprh4dh/bnF9j0XGLo3PsAKVDv0BiLd8l2TjsAhS7Xe
4DFBwqVAz4lZ8yVZMXl4SZw0Oab6QCSkTaWzrOiW4htur3GJtZNYtZ0A3Y5y1i2VQdvMSn9KMEkM
eL6ZRMHl9JP0JOdzobY1eatypxFEiNcAs2jp1KdpaL3fKhjir9Zl4Og0d3kxsIQPPSZqGdDEMKbh
OGtAu3reijjidRjiMfXVcVVmPrGhM5I6GXWXQtGOc9bkrknozcYscSmI0T+Okl/dFf4HvM8H345h
JRILV8astHbZ3ojrW1WmvGiIBcKE34eX23edGmmmVnC+EUsms8zgbxXKyZDBt4Dm2ZVH9IfIFT5s
R/iLZGQTCsjlhX/fVswVYXeEXcwAddqSYY2rDHZ5tktxa/jMFu9446ZBthtA4D8QVfrURqaEAS+X
UAJrb5WFegXbx1ABlM62qkg+VhZrzIyLe5XZ41tfVyOLiF1vsnw4GBhitlpdtIiPE6za9K4UdN50
jmHLalO6Q5OUeAT9roo4eS3PREwMG6WYXoyemvGzuaYS7+c2EhogZDpus6Hd9rq8cGbb2oNiHKsC
OkOlxNfAKs+pvIW0pA4wnFZFhIhKKigVhkZ4dsLZbx6rc6pV4V7GuD2jx1kLdd4IrBdSj/ccmadD
rNv482MCxGoa09HYXnTAXblfhHs+6dmDIZBvrNHcCK2f8OSoLTE9NARJCOo4LrGYQ9qYTGy72OIi
GyQ0EbEw73Jb3yqmk1J7lWJNpbm2ZPoeKRBzlRxwZBI7W7PqbglzaoXbCLH9uacbEzj5lTtu6+Rt
B6Br2A6Eemg+dD460qgngg/FnsFKWqsNjZVyaybKISynayKLW1eo+8QGehC1yD6YrrTuCG63lP1+
sRKbToAkVQfnKLKacsvqvWbQkaSO7X0r82uId5PSNXFFadxIFTmWhvjwo6VNeFfU9G5mAwut7zTX
icpmDMlPSFDNm9BzHSQDriryCIvr1gF27hnd0nLzHZj7RbUn2R0+hV4H60m0F6OiWELBsdYV21hr
x5b0W8ywKskgHO2KBCVojTZjBUoU3NE03mMhCd0+PAl8zBjeMJBNqf00pBNi2RgvHW5ZvQlGaCeC
dPn5BTGveYdoMnFbZ7gL89JiwnVna+GuAePMklX6mxqzT9uPaxUhrlcgx1Ri48XkYA2FSHuOOJ1L
e0LkbVLTaXkJPLWsXcIKGCyoH4P51JrC35u4t2UR0AvAjQi5HRkpsK48bY+hmKt1md/jaQ084uTe
0jYLPbVxjpgcyOpCAOpqtXISxEVB+byKMqldTWUJhcJygJj+ohacPCz4VfocbeYqfEkkM6xwyRix
uhcRRr0njIZ8uIr/zeVOYKkJkVcJo6MfwCxII6PfGJp6B3Ilf7dHSCCZHt5pfbXP9fh+IGV3hVt8
E4Em8dN5LYxOHst2j2g8XAmBVhww33U2x9MEUnkTNMrTBEaMI/GIJadi5lbq71U2gDrV/VPPAukK
B1ZNC8ZDGcBWS4v0VTkf9aqAgozzr00fAbuVbh7691YfPQ3R0fLhGIzNY1np3VqzY209dK9DIPDs
5tamLol66QQNBi14GuzeBX7DDRYlwK1s5cOosu+KUp+gakFFyx/sz0Foi5S/MsJvWrFcPQ7sa7+M
HzkQrHNzYPyXN0RfRyxaHfby1s62DtQ44hwA09pigO8HBtcd53avj4HuGUw0dawO7K4RbomKPQH6
yaopI5g+g+g93SmeiLZ9lBoMxkpX1kbrnIOqc0nZ61Z6RXgr2V0Do8UodgN1HznBPWbox5i3xhVx
R411En37xehxNXC30ZCqSFhvYnOT16Tl+EH/YZhM3yyFEmduCEHBO+Jzc9CGL33TdLXwudOMzbAc
WR1gvnljfdQQMpg5WneVSiSJbzTweALCme27KTh3kuZbJEmN1QBD49pTt1qKsVMbvkxg3IZ1ERvh
pu5Q6I4+gaK5TgFCnekDb1qhrFn+oqbF5425rW20zHpIR8XeaqGNwlNyDAv90OGowH8Vym6OLk3Q
dySHBPseQGjEsR46bvQjLpiwIxm5V3x4CuPbODokhy8JlHF9pBZhyqxwwteb6b1sfYqpGLFVGy0t
DJlbEHxSL2edQ/SFfUiqAx9kt0DKCWtPhlOvYKnClU4w8rsEKQCqJ/9i9fCkp/CYwltmmfNQczVA
hLN3zdm3JTP6fgxPalx+9ZMJBGR/Vmk0rDKrPFZm0QGopVg2InCQGZeVngQ+koOXuucmVNSNT3ys
lk0fcsSck0Guj6X1UMn8nWHPVvTa07hgpaam/hJbylsVDtvM7PZ2gbkkpjUpCW72Kp8DJ6GTwA3C
R2f2LxWle12rQNfpePB5g1BwnC1g+m4dxdiYdBRqvEeCGX1ccLtGQJJxsrHYmzvsttu2ujP9WV1p
IQf7EvMHI+J164/+dsg5HyXTjqn6ovhnNZi0nhcxQg9xTAgOJUz/6cd/cXRevZEqaxT9RUiEIr02
dA52O9svyOMZE4ocC379WZyX0bnS1YzdDVVf2HvtVUHiS2vcShvcNVmgJ7pltuWGxi7K74tty2wA
2U+9mbEZHFTC1q+Fd0MoDZIOnkJLteZpGOZrTroQwotYYldhvRtDzgtc88j78l7UOOOoA+4u0eWo
NhHmsCZo2oubCFJ+ELI7jVi2JCmzVmbexDUR9z0jCZj9XnmoOnyiq9nc83hA5+aY6/ZDu+J1HLBD
zRSgFPzImuHVSDRo1IfaU499ggMFETIaB5G9W0u0dXl8RGWf+wqNkFu7NIQDKAFhfIPGx2US5yvc
qfiJ7OVQWVzthVI/Q1L9S0jZmqTg2h1+2B1sAAyuNun2p4FD2vMSB52TkuwBTCGbHXGYbHryxCiu
xGeCNVo9FjGuTsxiGXGabfHHpZFwqgXp1FT9w6qFvzWiBksIUiKHi443pef3OtnhKOiunciwUTMg
8LDQrOzWj77wn7xF90g8B0tRA/CvTTcKbVvtqgySYeWSsDA59btVf7JsSPHP2zGDqvgnK4EjJUKH
YhPRQyRoaXDcMvHcpZjtSt1kyoSthgLaPik3b/kC+a4bpGcIYMTP0HIyOaq7pX4e1qPEt1Y7eoii
vOXsXI7oSh58gZ6dIm/DLG9bux5KwW5DXgUsDs0O/Ua7J27/5f8Qk8SHteyxj4V2NPwMT0ZOfNYc
c763oKWXVH7gPgSRICvuvqmk25t8nBxWefP78jEyyDf3/PESt+Le2LeqfNXLdtejjUGtmZMGHntc
tk3oGg0ficO5Y2sYb7l/P4Zc3slhFzjera90qfZlCQNtGWWglPltdroTlLI8zi4gkKgiuxmeKdb6
HF0qDpaht2EtIygypX9vRnSUKF+BYkX30W9H7DdrfPKcfhAhixq/jVN4JjoOk48oqlZ7J/0cGyTW
mGSeyDW6LdpmDtxwsshGSsnoX97bXAx+TeMM6csc9PhYPcWVddVmNkCVzGUQE/Getin8n9J/8VRl
X6aKGyub9YO5VTqXYAJoAMMp/yI0TaQUutgvrivOJl4JyozkOCqr3miaug/14myInr45KQFQKn9p
GE7eQZlvBjKqdrpLqDbT0SCnJNqLHGNA1ORhzmw0qA3essnjxlSTSrZzZtSbNTSRYy4hhwT5SvYV
eb04yrIL9Sbas8LSz0MGwJXkzWqbq/w1GR6zRICaQYy0lUuTb3MfnEHToNdwVIn8bS4IftO9X8wp
V2W11L6192OCx3kDFwT1jmN+pYAiAh4J2ujiotplwraJy0iujbY0xyqPvwoLPXdGswx6bbmYquqC
VrAgjgDEDZkHumbAJwEHJsIBrl9sFxQIdb137Fyg9U75zSroYJfEvzUYHg09GQ65jtQMNsV0hBPF
Cb9oMby1zQj2YT8XJC/bOvkE/cBcIWZUm+FgDP/3J09G7L34kfsV60i/lVa6oWzxqtFEW5scUcRh
UNbfVFHudpZ9tfT+pt3kqNUHzKJ/0wkUDylc0AHKB7de4VZFEpDhwrPRRQ3qopjyZCoOoq05SCX8
Fgj1P3yPTDbzdz0amBXbNcEihAvJ3HYRIJt/O7YekyAWNSETB/MW4/1iWwlyyCx5YnvtBkVFGI9r
wd5Gx33F9mWM0R53Y7eVs7erqv7VxIx+cpXLgmxoiw0f31pC79thiDZN59RQcJojUuWnpYPo5vm6
YhLkUue6T/8XBEs/vugdTniem18SwqhgIQ0FzK1YGBQDUxh7VxDJCvF7hEjf9RdTLsBpTPvoJ/qT
BXJ6KsgaiwQoN+D54IWI2ohb66mU9heQV8Q/1rcgU2VMfPT7ZhFtdfBeIL9Htl9RINbej+CXz4Fg
yGwh+ywi+D3t5IXksA/oqa+ZbtdYiYuQq+RD+RxInWIgi6sANHRfNVvRx9yu2PZtl30nvjrkd1wg
zEufExIIa4OLmOvyqEopAgBYT5MSiqmxfFdO2W9nB01+UmoHSs1GdQRML3AibArUybmyAGSREWn4
DMQvUTTxmZH3xeF12LEswRMm7X/THL9gDR7I6XtK4g5hSY2+uUMZlaP0At7ESDr5wzJ9pwr0JmVr
kaTbM/tCzSAR6qFIzZn3uQuRN2lWfuaR/BvpKdHivQZ3IC2vTXUeTQynMxXhoYTAHZStLQNWl9+N
i4nC1EWAgvPIDDreQTjazK0z720VZ9uKx7HzvpT9kDdUG3z2ZFwn2L371wXu9j4t6yOyoBAHRx1o
mkfBIexjhPqLjr/9l7a8cLhZ4FuwCTC7nt+7ypygZra3a/X5MU+xJetLC/gWiF+S0sfmnL8TthXk
Mc9+imcxrx87PSbhGx9WIL1RPy4tLduQOoGGd/sU9VZxLIwqiBbtyTIh/1lehES+LLcxgcQze+AB
A0DI/OIxQcS/7zKqI16On3xWxlNJCTU32AuGrtZ2fTGclN3RlKbte2FsczLS+Q3b3wrjvt6hh2y9
P7LB/xivgC0YHnHoeOKPYGISCHh0o6s2MoV0YnbUcwB26WuwrXjm+1KoBdARamCzKW6grTaLNxKK
pTNf9e36Y6ACODaT+cAQfjeRXB24jPchqa01qDL1XVwYitFo9N5mlgQOyV/nZMunJglEiXvSy/nW
mAoaF77HR+h4WMeNxD8jJkA8uFjuXpGPSA7XOkLnilWgkPbxzIbN/8iffdOPz7yhL+6Yv3Lx/rGF
UCcJcgFhwbo/qBxYUwSKJzlUElzVHv0MV+OodGSo6lVvagRSOaWDJEawMrGB5JSCrVDDAXQA7HGz
3dvZS+VO4mPU4dXpUFTAV4472eVfuF/+sKpRrHcyBIl+/FaXxrPvxw/EOJHejX8li0YmkU3uMw5H
bmmLl6mDnOqav74/vtaupjZ9zcQefvbGQMi9bQbnNxMGClnCaCHrl1+TkNj/y3zrFixGk8F291XO
hRFhUpzVls6T5VyHmDmbS2anthe2C6vWOQLjoUs4TfXJLHlBfAlVIM5tfWss3VpoICBdEHhiC34c
Haw1MGXJ+RnbZzMH2ZAwpkhzxrxoH065PTNziIjAtkx3/yMokne0rxnrC7Lr9emD2fxtSNOT7USk
S03+dcGjlKqEGYlDh+b34M31pvsRay6XcrOOS9B1CRDPHhcGAvyF1w5PKfBOOV9LfKtcP4yNl+Y9
4gzcewyTWngitjHvHJxJG2NgnFK2MsPtkm0ns/vrdIsZKh0sgqQXMVwpQ7ivIa9VHXTmaAXdLpuG
Nb5r/GMn6b2f2yJkbK5tU1beeWTKqyHNGxkmQOcSWrzGfJEI0XHJGsYtzhdG4uvHauu4K2P/b1el
y6ZwXpxp3NU4bZlPyncNrNaxM8jAaZyclMj7gHM+kCW+LgapnK9WzEU67EnNxRw58R1O0XQcR8S9
Xjf+lnXJ15gUPKa+fuNRrF6Fx9KadLLFtsYdQ4qZjHpJOmvPU9tKnT7Zad5Ly/6ZB/XexHhHm6F8
g0albfqpeOBiltifo0c50lkmiFoZcnNz15CeAji813G9+iDmbNrC/vGSlWortl5S3g2TlsJloEX1
Z7VhM+8ozdjw9POGbJ0XMrxK5srLU1cyMHSQuJDOQbQ6g/lAX0p6EwaLsQQpx8+Ih53BUeKseSzi
xbYBsixuuy0T+60f7bDMPIMkA4MVpHZx0cJnmIugPaAQ7L5sYf+lmBoCJce3yJjfaDtJefZCK/M0
1oge4ByRfRsFAQZJ9C4KLBedtB80kZywIu0LKoyi4ZSEhwXBL6m7fbM8zEodJ6MDs+Tim8ZgLRkA
YJwFGlTmxwFqWIyAirnnQlBcgFeFa36giVnEd95XL3XFL4yS+TWKzQcvwiIocvEnbSIVjjr7urpi
senSafJQPM5+/QUEdgs3H+Avj3YJ/GtenL3qdDxV2h6FtR64jvsRDRAbgNQDQCdH2TIvCTDHILWq
ncj8vxjXdu7AXp9YPDyJ8UAf29Jg1orYhQ70bq6J17xiBtjV1NVkzbMLKJsPvS/D2kLhaePM2pSa
96VHU9h281eRT19ctugbkHOkmWDBBNF/A0f1b4FSP8MqoQz7gKLgobSWr4akFB7hApYTMxlyf4w9
MS2tj1qONk5sC607k5/OLY9gIwTUToAz1nCmAM/S0WDS14gri9xqj/aAG4MgsPMc2VRtlGhNhmwB
cTtdGItIIA8TzFdEUratAXePraAR97ibSbcjuDGs0/lbjx/qLiK6iyF5o+FLJmgVjQAoIJvFbfE7
8pEcjVJbHc65RzXnXRsZMS0iZHAzjxaTq6J1Nkae/DiZieqh5a4gjgu6anONuAMYnc/beAS81xAm
zoPB9jLRy1db5/zsFAbmsSz+OU4EOagctu1YipVoNe5wqEgG3XMRsIFhE9aTNd56J1c0cDFlBmgl
XjaS/9pAqTA2MJsC5BYo7d1Lm7GkISZ9p9dUV3I0nozSvTkJV/jgn9Vg3vGX5Bl7PJsM4aTP7ixz
iL3W26+uKne8VcZGlw3ffhpBL2UgK26En8OxeVG2884yaNzFcbHwj/LwA0waA1OdOgK8MMSoc6wP
VVBcc+ka0IFIT4skehcUJ5uu5wXB4RlGZfknGRmRJyh//Gx5Z0L4OlEzXSf/QHYzHfCEtxRogzmK
u+x69Tyoz5nEhLAau0eH7CuCGZiaSjLi2QI6h7TVbgTafY2JNp4K40FrfPe5ZQxBQs9vPXZpKC2w
3bqfbCLrxZzIWXYLwtKR6HGOiQDYMjFDhKzYggzkpt0yWQvdZHotdZucvXWHYKpnXc/PvoNnY6JM
bUdMAt0KFrIPqfNGJiLWE3ii3kydHq0LrZYkrFJ3yl2joVBCgZTvDZDB29RZNi1RrBDLU949Pcs3
bj/Z+w4gr4U3lY70NYkgrII/47qtXepQmbMC6iAY9igdtFzuOCXBfw/V1RKZ3HhD88+dMupJSFSb
zAW8utTFJiuWm1O1NxP+SqUx5OmJ+OqStoCLtPKJ8wpn0ozvBOODhIvK2JQ7oUu6XZ/FL/pk96FT
jm9N5qYXQzPTsFesCNTe6NtzC7hkks2PGXvt0Ytwy9pqepX6hLCmpenx3YNrVse66C/SIjVTm+Bf
jbWBRMYu39wuvscREk4LYLfsvZ5LCN17jGsKbdev1qyP5jI/o+39h8jP4mCovW2PYXpK61dcvAbJ
P+n3PCmkGhPKEyN58WYKB0OysxsUsu/ML76WgavISaO3KGacXOln01bPKQyAvYzig2b6mJ4MDD5W
ayO4inZOQfoEZI0sct4chD3FzNEVRV9LC1+qqBN0y+mc79I43saD+wBL4S3P0mYz5lw1MrKWcMnw
9fh+6m7SITIRQDCBjjkaoqZCNtRYVE2hLHnhLYvnz6WY2VR17m2kX4y8JjbPo9Y9S2bczF7XXcEK
2WXlYEpxiX2kM2bvBiURZeHE1jb0TW0n+uQGRScJLXfJg6xEm2EMqN144qVH+pChub+lRF1Jylsg
5lHHak4sOEkf/GXw/VWBiiwTbbLnenkCkgHewYNG1/CzT05YQXghrZWHFhcPbYy7RfD+UWjx04p6
c+2cUmKCBZkS3hhEs8M8VICl0Jazn2EwhiWpMa+cta3vQjHWuwvbLf3GyPOM0oT2RFbbwoE589uW
Pg8fiLpYVVvkodA127ne6kz/MhbqeIG5xCaWS9Y4o9p1edwZQ6KaqEFtTQUsbqZnKIIKQRPljx8+
y+RNYl8qM/vbFq48u9Z3LwAB9sndHcq7xdVtN3BJSs5JIMFj4BYjvrRCMchWaZjXUcDGYKH0dOZg
FEMVEoDwVtmdyfSRsY1gaosR4bewu309F4+9Sl5VJyw0E14Tls1VDt12SUme00K9PA8oWQJvafVN
peBiSY8rWBSIZ+hAGNH+6kucbJ3OvFF67bXZ5JRYbysCC652Ab6jIcy9zdgcuR+g8LetjxJ10tmz
1vVp7k9LXnwRg15tZVx9p7piI4NpsdMzm3XN/DjoxlMdty9xwV6TeLpzxpx7csdza0OuTfS1NuQ0
hptssD0Gk8QhRiBWnJTPta3tpqgUgWoge5ilCZW+Vs/LPH3Pg1agX0FJEtX9Y12099S0gP35e6Il
bYaNI23pWG49w3hYSL8q8m7e9LbzqBjxbJg3biDWIAiC15rHqBDMMUrZR7B0sRarRax9mhJ0ZrY0
EL/Zk8fiRWIXUBOIY5CeVaWFSc1QLJ/yY8E88ox4669LpAarWxJcxzp+agvAaMWowTnLPxlksaXs
rpllf8ucTZbRGOWxZ9NtpNI+5075j3SZM13qd+TV1yrzQwNnqWZy5boORb6XfvaJf1TN6zQRUqDX
7JltsoZ1sHZDAdsm36OPEMgV+3cbiVMQMQIxCu226OLbpdAW2aOe6P1ZT/pfxXkIe7f8Gaw/HkPt
0GstBNHwT51hBLY4CZo+PY0QXsQcKpr7MWTF9ywOXdWiJbIgwAAOoONRR0M3SHAcSJC+zy2NcTXV
+2rBmZlJ93M2INohP4wBc1vLzjbz45QTGMeV8Z1nlI+ejo7CdRRzmrsjZudkPDvMLdmcUzvCfdiB
zg3s1oxfzCYdkMT4jynL1c0oGRpmsD8JKGKKyCIVWeFOLcTo1v4bJss/Wl8x1c788+g3QGAj+5FT
DL6OJd4U+8djnDGcN+mvs3gYTs0cbYFjvufzSCquv7yLvP40+4knNu78wOB1yqA85SC3A4I2jnyo
2iWrV4+R19GjOeuejrVTg57Xm8Y1qfAVw8sIKl+9Gn7K/69VoB2mu5FB1etF8zKkTMmVX9xabVcI
ArFKjt6qsV7R7/i4VSUNrclisMbiB3HyiGzsuYOKGfSC1xVRyiVlWkjsJMkA2vLewctDEB1UxSPA
7nwHzDK9OLPyUaG5Rkim1Bbv33mo1bRPBvrrVOW3rLP+NYX+T7G5jFaPelkyxTSOZrFNZsSE0ic3
g5qrAIowxQFUB2QMzqqgiKq9lmgkxBnDvamyJ4PDohkAGZJQiBaqAx3nPtLtfagx26Fs908ElJ2K
qHpjds3iVgP2XTvVxcAyHCXGCRgFi32CUERCZQNQl5uVNg9tIp/P/JFbpLEwqn5PejoLfyEoHdDr
TDeN5qjZWpW8STrvihxLqO3adWCQE+eHRE207f7ffvhXF757GzKi4Ez/qXG6C0BvgpHL5yqnipfE
ryQ27He/BCw/+tF1tIFYV+xLx95QK/Dj3gzpmSgK4glmgKTl+JI2PCMjqYxcgkdX2O5mWto9Be/M
tsAdAjdFhStL69sjESNEyUV9mzC4152/5AQxx+IQ3qB1Z3rhZ4C8I33TdfZD1i00owwnOuZ3JGqB
Z1ONmSID2rWpN6wvSGAPs3yLFPmepuPKQ0GiNW37B1V//cwEPp1b/ziD/GQMqGNzRZ7GtsM+DiZD
jTh5YCRTnPM0kzsOK32vZ/1ByF57SiD6P7tGdkgErXGO/h2AFT0TK++tpRF1qsqcPVrCR5bzy53i
SL0kU/O65D4wqcplP4R9FiGDCVFk/UPlbnGsogijiPCvXjX418wcTlWpzedsWn6xHaZHPMDjYZzM
Px5lGLTQfjoLbVq2PgG8ZGOga4s9Uiy1lbKsmKcCt+qufibFKhLcarN4lFyLu6aO53OJkOhcOPZ7
n8t2nxXVcklEpRBs1WlAahgTQyu56/nnMkhk0p7S2FktIVervxNOCu7FzFE0jeI2dz5jKrH8daK7
L6Iv8hvLk5MnMEXlPQbF7CTtjzdw/Oo64Jt+ZFlQZBMamKi7LAk52yjeiXSUkRvUkwYwbjjiVMby
PLMr1aGQIuAnq0TEGXmneY/FeEgBIzLRpmg6JoZ4RKjgbiO+Bkat1UumMQBlRC62Ka+TV774Hacz
H8NnN1fJFuw/O0HwgXEZd+jgy/dEf4xoNsLC9qwTw6lQ8+Cy4Ur4VgarrXk05mBJnW9VoAxCj6uw
MJvcK6l+NbPMfRCj/USaSReX/c3QP5OGs7bRTfjZDh6ztuLcGetTQ8xUqCM5Dlq6/DWcXAsrnfEV
huwvQaGbJlzICPTdrUO8RlvOyaWInJ1bQAxrcmBveq0CPJ/PNnqSwNbMp8mIBn7OSJ6NFMcNroOY
iIw+3Ss/unAo01Hj/aNJY9RZ1Aj2JTvV3uXfAmCkhS28PFZW/qvfGcaltcv+mI/a3vbQlJhiepsa
iYLcZFMNSZLgnMVG7AQecGMWNsLSuXuwcIu7Xd6EBAxtCfswwmwhQNIRGB06G8inGFCnA2LnJ9LJ
wBg+hUJtZlI/lRVz8p76cKui7tjiSApq+8hsszgbdnMZLfgN9jpzwz55MayCKahiNrIKvPwoA6zv
aoAlooJEdbU8ruG4ZoM6L1Mr/5AUAKR6fsMtMABfm9PRv3SSAMWEQaQ5HJKZ3xw6X7FHGXMgAIyN
UKSeuykpSA8E6tkdR5PqoptEwPxwOorFI3N9ADhafmez0kJ7wp5SmvW9zTGUtwQkEWHbU21Kbr+F
xLySbZfwp1ecZsx5HBnvClBLnPhFs5uaYavp4EiSBKAwNApi6nwviDm2GHnBHohYXq8gRoRRklNS
dQfGwEx4FIIc7KIZKiGdUgzELsstbevka6K5ZTDL+hexQdoX6y7STIc7gMuCR6Vag4lGrGWcStyR
MhyFKI96k/zYSVNck2zZ9cOcHl2TViJtRbZte/+4sM89QJOr9mk1/WkHEdaL+aob8iljL7B3bSZ+
TVatR3Z+NkqHOV4XUwCIP1k/hpktsLbp+O27aHS4sbM7fo/AQRSMLulLTDbDv7vUfOwn8kJQPYcf
OsZItE/0LxS4AraERgyMLixeMfMWEVC1FNNNozfeGcsDrXi1bUtXIJzinNWPDFxRDIla7olXvjBJ
ugBLoFPpFhk6fntCrG4cF/WTKBZmDTTXucPVQRrAc96wvPQ4qQMhKUjr5QkuOgQ68JNaprGZsedH
9vfwG1I0XdPDjMmS6qA82V7+2LkLaxtzzLYmTHO8zbO9ZQo7cSIpGYpO7R07PvfKdy8ezrhtuTDq
MdPsV7W4GiKrJUvHwwta/nJipkePjzZD12e76U4pHY1Y92Yp3rFSWG/LWF99L9If96bLdDUenTfO
9T3pMTJwZjcJCb8IuEYBSKFzTBLRkoctHlxtfM+bhPDYkcThxrm1k/cmEqpAo1l1uaC+SY2lvBcK
GRrt/ratvdXT/QVDLxTsUnYDBjBGKr+FLDrSO02bFEUmGFOH7EL5+ZEFOvrdygN/Oa820+EQe0zE
VytRIlfofZ03W+lEv8WU/K4V9JTTKSK4jveZjagrihuQIBlV+1DugT5uUWhpt6oyPxbE/F7rz0Tv
9iUeUfZE7PQFwq7swV7lRYNpHCODoCr01jg+kzrkmTYsez7JKX/FhaIuBfP2Ssr01bZy5tzxg1HU
3ckU/rtkd6kstQTAwaisHE1DHrqx9BYnaq8qlvCWh8nnn6czLQAhBI9l+Wg79iJtR9HoOET4oUh6
wEYcnSLLejL79JGQC7Ay0v3QR/OfLxi3WB2iVhMQ0dGy3Nu8UsznClijoSGkapkY96w/x6a/k1Y4
XWr4673sanaR3vJYoHl9NDP506MNPP3/vzw0VKA8FisY/6/pKsTfgyAPdUZ6vM8sjWe0dj9m3Hon
iSnpbuQN+QvJBC1mfcsWHxF05c7ZJdZoHzZlh5Sp971T5kXJdTCyKRjaMHKT9MFZR5omNu6fZNVp
6uPJ8PN+V3e0PUQeQesXDrznVhOnUdrtFXPGa9pnX51HtcNAqczRuP8r9f5tGgr9b+z2lGl688TR
36xzNW0LVQAltIGAt1v/MJqbXgGcGZr4RiHiHnKNgs+q/VdBtJFdL8PFXf+Izfiayq48122fBYOW
W6euhG9AZkm7WZL6nHr9ua6ybBN5xHVp6plEXCxPrXRQ6ZZ7ZJtGONppzkZN83YZMx0Q9gjkKvDg
G3edkrZ5zrxlprhIbQ4V6yqKlIxp91whcjWcv5UvymuHLj9vSwZv7Ku6wTzCrDSCqSJuL/fTBDyf
929xsz+V158kDFJSKtXjaMEH12OApTi8QlCKey1lsZqmrGDyW4KCxAbrHvjFqjQF2jrPSRpWSf3V
zIgQnHIIdRRYkaKymdXA+h1aHbL0MrstuTGwdk7uccNGpRm4az3XyV/1cWFLY5caBSXbsKxl6k5l
I6m3luRxaLyaerT+qBySTJgZRaQJmvVTZ/tZYGj98J1l5cEAhHhzZvtdXZ1YXN21fDRe8bo9L765
80dmm87cwppw3/raIKC8Hh4RUh0yTTybEUqR2qGkWJr6te/EPTETBD2J2rdNeahLrkNbBZNvnVHR
EF8Vo32ocpjYrYKgsxRfnpGduQcnpJzWW8KML6h1azrEJRQiGgkW8wuiBnPbmgWCGPZd9dzvEbPR
PPBhckyAPbp1EbIvfmKilRCIWhwL9m3tFlIePUhD1Ql9FMtMUz9mK//Uxsa0U6aF8hXztlZ5oKa2
hpTPlWnw+VNylgNDBWUWT46H0GqiFQYU/pFm6bkj2wgxz3izNOdXoVm2eCEkGj9I2Sg97Hh902Lt
Smgn0A1NXBSgjU02lg/LlPqBN471Yz1LSP9j9jO2PAEBBqPmyHI79iFzTCzSNbzV8RBpgV3Un5ZE
A9GNwJSite4eZhZ5HbttlCXarUk758iKmeBqHU8XEqjO8am4KzoM8k3gOr91COM/NIDo4bLU7clk
W+i1+a02SbMcZ6EFEiJ6kIs7RAoYUg0iSbC5l6l2Tgjg7PNctD8Jr0pIzYsmizMyAsrHgAel+LLc
q2xNPnKxwxQ8cttcj/utjfjc8L1sqxtsxrvpka/1wemQirAbv7Dgex4W0z90Qt2V4rFtKQloPpV2
tqTh4cH9TCrrZxo4qfu202/G2LIhnyk46CGu3GnLwxm5nwptTXwMQn03sKdQOmvFc8Y+76L1zBEr
75Mqz/vO+I8pakxyxstin3BmX7C/JKGaHB/5kn2eeF+gdfaviYtcOvdG2pn4wpqFtygiuDWq4QCZ
pR/qk36oxezSo1hB5uGb9gfdR9+i9/cZVMtuYR9DHVSr8zyD27ac7xSjIu+iZ7ziYcKCw4TE1lGY
wZjYzMLK7zFu/LDz2CgsE4nY+oyvkVUWaO1djrsibAu08o3ZK65O1DlditwsculkSSxFHqlF33R5
I9lt7HyS0UtuYD/I8utYjPrLcKcwZSphT9SVTHhrLp+ojoZTRHouhwVcBLczzqS2+FBBs0c3rZlr
Gh1ImKUnlgvwvZveyIKl1CSz5Um67mUs+jnQjWE+TAuCcXOBoKUWnH2LmAzG7xQSaTJlV260c15Y
FS8C7Stnj8YOFHO58gVkriLqzsR4gCNftCmUS0UaYsLYFcPO8ORk9sWg+NmkNLWvzuLoVzvX/zmo
9E/R4mRbkWufkJ3MG0EsJs7miT6inU/CbjmiBrh3zJDNqGVzshyI/4xPrLEr3LvQ2lkNoAwoIlhd
RTNehU+elxiO2aGORPbQNQ0iq2SfVNhW2ekPp9btd4UropOaOXIwbRBHBLo1nA0ZkWlWEjrlU5v7
DLU2su3ym15/GuVgXdjYNydCQvf+kI8XO43iS7/k5yyGKubo44U4rXuDxP2YFwb1QYwDLU32NANc
OdSgQP/zz9bTeVuK9qEee+px0K+5P7IjmIzx0hvQ9LDCHY0oIZyASGYU2XkVxmNMHi7KVhjYy6kX
VEZR5Z5R8o2UNEIe5T/mvglq1OZjLpL8WbsSZkGgF5Zm2k50GphBESm1/m+Lf/lBmtxG2hrmWshP
pNvf5GmtybQzIykzBzVkTI91bigod2m0t5qe3bfMrkYssTDF3N5QxelD0jhMurzddTMLeLaH80l3
9HOJghrXfybpHJV/tiycRFDER4oOjiG4TH5gDnW/Mcwhg1bKAdul8tbMPBHS1XYxWkKknca1WnXC
UeG2e3Mgd0eKN02y0Mmb9OCb0ykphvwc9d1n38MSUTXjBtYvV80nTGY2sWFB+TVnI+RYbgK3kBdb
qS+7GbeuZaJlrc2OkwC3Hd3ghtGqjpa+flzaP1ShjHNnhF+Jgwo1s3kO4Cj1vYNav54+kFHTDjfZ
czOWT0ZBEnFtZmsMMHoKGNYMB7gaiHEHKHyvem7SxpjsM8MCSPI22gNd/A6O7ezaBiZ/RTk13hy0
petw+Iwa5dNynSObMBLJ+PCSYt6JjsW46fHzTi7G1S7+TWCO4/bhLgN84HV01Ow4PuuaPHTfuvWZ
DK3CQJWKAo1xraOOsqVkGbrmryNxCBMU8JfBoNQYMdlyzje6216QFpSBTEMh0Feaqc1sw6hWPTAV
W+Zz0aYNa1rP4gnJS+oGpGl5hw7EYPel9+Ot6/3XxPfqXYMIGfAa0roICV7uAg/wOtw8dcOzYyaP
DQrVERMOAW3W38UWD6a9fI5Y9GIr/RW1dZ/6aVO3zleSI77wZ/fFwaziu+rJqiI86+mfJYm+25ad
IputetMa6AL67o8hrsDk/+PuPHbsRrYs+iuNN2ch6IODN7nepr1pJ0QaJb0ng+bre1HVaEiqeir0
tIGCCiiVlPfSRJw4Z++1r+Mc42zu8btN2b9PZgGPuXidsRdaTe+qyU5+rbg2TOsXbdUS+NHS4Xf2
OG+f5RgTzmq4CZoX/xIR/obFdKFAUq/IczAXljPecpyRtjrxfu6FICkTa6BdM1Ky0285kQOzu55V
CXU6Mt1VFo0nq/KdVatr8IY1XAKgW2mv9O2z7HtiTHhqjAnt+UAWbF9fJBOaCTVkaUHi0cfogPll
l+DQomXkMo1BFV11Ldh8kk01W+P4WkwDipg1gkT2Cz8Co1DRhtCQxIYcDXJmQqvAcOTSxOugqIBu
yEIb6gl355x7W2YT6gSMmQtCPjaFSNMVx/2V7t27RZsy1GMY2yTWjBmQ9+5hyPZjZfG46VjCcvsW
tsSVtG2UgMQu4YS3yzXEBz3ocYI7wUWvgQ765DYPSh6MSbuWxizihEIjOKMC7nm1GPHjG5kmRt4k
txbkji7Y3gKOde02i+4gxZwszdX3JBKEFNydQTpCH962tbdUEXSBKgebTJhHyjnYsAGZFQ8gUrIb
WkkE3c8bJ2dBpihXdLFutMZEFRGSYub7U7UBmPFVC5r7cD/uDOiHu8bVKFLjN0ehKTBKMVcFqU6r
b7D2VD7YdnYcS6f5GCqPdjgi5+cpmcIg2OhO317yftpNYXtLTfnY8dIEaExnausc8WqREwDgZtmM
QwtUEeGD1sUlfVVYBzWa07PVD/iuBLGTzJYtsGcQgTz0cwwnpN8Nzxz/llB8ujcrMG+rsFxmWeLt
baPlew3ZoXXvK2awh8ksMYQkpF8sXIRyazdA8Yj/QFMLVj5cYtAMSnqJTNp3cRbIs+iGE+HNWvSt
apI9bUG8gia9ANu7NgbIR3bGWBEF4I2LUMlqMUGHBUkZGl4Q6cr1aFkP3YCCqFVhdxB4WG4Y3t30
2tgvS3w5qzZv7zRJfCURkFE29euJfGe6L+NwEx64VxuBR6OgBzpnE7yWam+b7X0zTBeLXtwK4daH
ZyLK0asHInWYkJv0Ofr0fmhitGClvZ7YyRHfaBfWM6LSteCRcIoEGbBA7x6RNJEB1GSFX7hC+/KI
hZg7BW+dyI4hlr8or24gte/davrw3HFrohiFNJZ8iTK7CrDybJsae7nQ8EEyL6s6OWeotGfXCa5J
JnN3nV5cEc0TXuXot8MIOgnpyRSh9IyO+gsDXWr/QQHMnDr/nCT5ujEYA4W2JWme84Gn2mlPg9q5
SXutQdt5SNs43pJMYi2jhD8cQ0VfGw7MAtYbChXUn5AVhH8dEwNYccrYdgGXGsHRcyb75GTQ6cX4
QMoU2MMd6JSTp4n6INMs2ucDzSer8s4us12fcxunJimOts3pwy2N+zEVYk8b8a0K6/U4edk6GCx0
eqiah7Y/qyC96KQ4MKgdEAsUZnmySN88DFYFh3NIP+Mg5+jJyA16wXuZOEzCLHtL2LHBezNP6VDU
KadYhRUndF30w6lC0WYUCIMak7sUdj1pG3NbtPOSO77qRvhz0YZncV/V/TV94uJiAQ+wvYjQenUn
pOMf3IaExXB0oSmXqX30iE2C6A4jv06LtTOG2aPuGx+i9sgDCcoHG4WeSdAdbynikSqx8W9Fpn+h
OF3L6NqeUwsFlJWVJPJiXw7ZZoiTdN6bxSGt02k39MFNaYroEAehfprG8TA13AvIM/Y2sjnmjfhZ
T4h8FYP4a890jsGoP9NlULugtTLsQgVXz+NMosaJpRVF3IyjpKbvLFy+/kTPAb0F7aFRH77ICdt3
fkqPR7B4omM66U23zjLsgZ0BaVDr9v48xIQckkLoaIE885YaJH0M06IXNXiMUAY7PjB6p5rKQaQw
8ftY2VejVe8G6GavEyjmOQSq7twJ3507nobW3AFB+0AiMTyWbnxb1c4HPclx56XpU8BYaBkYUXKI
G/12YLE+mp72NVjtW167w3kYGn0TTPY9p3lESUaWXg2h+OZanE5ao2C8pTwT6b6YHc94vmu0CsdG
J+SU9QJ7nLyMLlGilgNpvwotNhMVnb3MfdTUHE44Xg2zxEYvnWvOf+xycTGgJ0jjKzabXdoX6bYt
BbS5uT4G00P+TJ0hNBOaA7KBhr1IzOPU1dGxS6tjVynrRvC0E9TtumvZuhjFI0JyO6Cz33/JOQMw
G9f6BbkMyRr91EeNOP/JiVPg5Iy/sdfakDpx27dIYNYqK9J7I2IOV5aA+bsRnt4lyZLwJpp/odtu
ZNV4cnhGd5i4wnXn++wTiZtdvJbhL5CiaFWblI1l0qAQ9/MW1C623cJpN0NffxqJA3s7urI1H1tV
1XwL87bGdEOjBl+OiaVqldKc7eqaQIzEv+TWPDUazENdJxMGkGmA35u1V0kbvFU88lKR3GiZSLGB
OXRFoi916T80cbxOGxwDjYkMgu4lojbg27lnbvtGewJ/FMXiRXh1wjB9ekHW9oHPMu9p7pit8DbK
bpCiUF9mHc37fk5lDf14sWhzhe+5I9pdGLwOYloh8NKJB0fJY5VHNvhZ+WuO3zJlukczCiBBJ04N
dLwu8O6b6saL42YvMMVZoahPaShvNSL4TloXOtuEdgO95+bGQDu2zWLvztdq7zQGxtP8QtO6Hh67
xkE2KZtt7xXB2XZJCu4V1XFaodzxXxwZ3E4etsyUqdza00tYD3oanS0WvAxfdBdq8mR4Ak2fSFHa
Q2gJZUZHA9CFZwz6OsnZ2XNMPpANCFcMcIs7cXMeJnx5jR5/iJy5YAPvlNf2iGZKHj0TMW4vyhu9
QJYbZnBgHWxHJnJMetqQcro8wICpAZJlOnnSUGPSAk8/bCO59zgA5DW8v9ZKVrY+R5mX5sPgD9FW
86sPVRI0rnMb4Tw2a5AlYpE7DlPMVh4apvbU2J3agHGwl1Fj2nuZHExtp/e3YXRHTUUc0aCj6vJd
+2hozqnjpIzT6M0Iv5pqutfr+oaEu22pz18+55ewIVWCO4mdJScByWmQa0tEHQ8rQdOgywJtj+Ky
289AaXdNlebfWDGCN6Cm2yqjiRZFmBwEcoB2NMiWcj6DEHVTOD0VmFjWUjQNDk9xJPjJ2TbEhLL5
l5Q09gljg3/DvplVJnOkDB13G6aniODARX5pIKvRSoznaKKd63JyCB1zRdV2UwUzymqcYRRvRc1M
gqTDMonQHgdzOFEAdR/pRnUjezrUIAh63IrsfuSc+SER83l5sUp+R+ix3Fn2M8NlSo7cXjP5/opD
9GWIP1ZxZWy6oqcAG/gSKlYea7lBbrKxImnrzalwp7EmMxcIIvqI127uILoJ4VAZCfA9/i6o8QSm
IAzblfrdODFRqAbJAU/Y73di3Qk+SjJBBaEvDDQrmouqRjIMDfhLRUKQTkVmesk8x+8Bn9QjImcS
pI5l6r0pCYJn0IPnZsJ31Nc8tFXlPmc67kZ/EEsYLx9FZKL5nI5pCopCuR1AJBR/sUaCndVhUtWH
/B4J0tqryIhyJ0bvEq4EKAqnSXsm2/gwx9r/Ajt+U+vphZkL6qbsterNCD0jRAjiKtEOcPhKQ3en
ADcsJ+ZLlCyrlB4WIL/oy2gY8rsOTBVswzmGwlY273FJzQVvC/6uh9XOaekVWretz3nWzxmxBIKJ
c8QuXrqcXErWo7oFADdMKNVltqAlQId0dD6bbLi3i5HDJ4fqsa7Ip9M1xLbFU6+zxI1uUiyCMHyj
SOwGfptB8HWgEVYqQuTAg8HqhcNpqcYRgUX6OBljvRnqbEsXMdnYYP6XORSoRWMoSH8VJ5nWyK5b
AwuBizbUZ0KD849fgMJfERx5KgJEdYGCnBgTX5BF6lEBv9VLrjwT93QMyWOjz+U0r0E8DVsDWgGq
5vJGkUiOgxYask3Vja+SqrVtDew1nUBEYG0sDjMBeeEte+tSp22sOu0b+eknHegr0OLeyL54Z06Y
8wGa5RBdqD/Ov2difideFukYFPn+89//IugEm4ZFO4J2s2HhBJv5vz8EPoX4n8oyrORW+eaw9r0G
oBugPaUHH7zly9FjMoNYCdXeDMBqRHTq2+YmN51n6Bafs1J56QxIoPvaOrjU38jYt0Z5MV3jPGVp
ecAafEYHES2n4r0I+xe2yrskUdCxs+JWtO0aGgpFIlIGdhavlO9KJ3eKi/b776mbf2W48kWlYwio
2IZBQO7PX3RizZSRN8gtlXa68AmdWZQBPsTRRqyDHACh3rOqyReXBqmrpioFQg0M9FphwwxQPNu1
fQ66ZsekiInnDEL2WMFM+mAc6PJb4lIZPPlMzmGy0WI0Vs5UvqOrSMsC8Apdq1ge2gCHbU0/X09q
0siH4mgWziFteWnq6j4tkXwMM42kcZJbZaYvIHSetbS/7jVtfoxonzAJnBPcHif+ygWD2mMUYQ0Z
ewR7SVjtPF/D56H39Ra9tF1dU20crGJrCOCKnWnfqYmIPD00DxqpL5wL5xWGBQMF7BEFIn5O8rKr
qOW/juaOau8EU5c0TS/weGQZ58vo8fuLU9qAGMEWHcxRPmFcgDe0Cequ2FuQb0HarGqNSA3XGRYu
wWCLJm3hZJp7hJ4ujU98K6C0HDN8apz2aoqTL8A5X3kVf5QCB2HM62tmjYaXdNyLgEFFpZGPy1S7
dHgSDULpU2/cNE782pbzGBYPVTXPPHs17Bhoegum6fQ/DOPBJRR7TC+Wt4Idh5dGAeyqNEwKg7rt
I/EEHw8FJa0Q1jXxMTRVuZaZQ3VjWIeQZFocqNFjrG9+/zR+h1n/8tZ5lvDg9dNnMpkm/vwwZnlj
8UBasHcleTkTdUVJkxNOiKBLgsodsx+hh2X2Sdatv8Wkii2MLV2iy8YRWZ3l0H1ORDOsapcu8uwB
9V3tlSMQvub0q9HrBlOZ84T3GgSKg3HDi3ZOjXbDiAtjFYIEyjC+MkXmbyjwyGoz8mBI+S27+sqF
SWKOlh4xUUw7UTOhwK89m6SKRycO+OFsDoPtP7tDd/FnK0oJQnjJiIhtAsomqBa+Rt0cxAxX80s0
4m6RzRd279nAtS36rQbfVGYwh0ZHB5hCYfr7K2z/zes+x+x5FknKNphhEg5+XNeiXPmgFGtvWzfP
oYqe9PKQau1xdBi2xSGtH113FCKXdA/bELQuaSJaEjDs10dB8Wi99A2HYFflyB8JNlIK9F4YfHg2
TZ1OY8JZxDAcyvKRmR5ttGHnRuojiHhD0ze7gSGqB2eztnbQ6g5l0z7lGU+up7tP0uh3PXHk6PuD
OVY5fbKFj7olPX3fOyn6MYy46Youyp5P+5GWiN2q+DXKqY5kVJNMor79/mLNoRO/YpFB5TiShRFc
KHbxny9WYJAeqjuZtx2M4nU04w8dWSGg2sfXoZlLCobGsMHT17H3v6Q1MMYGCQxsdu2TCLAStnr6
/Qdy/4bT7HmWIebFWhee/ssHKmNeDno+3tZFCMbwJnqT6X2aQIyy+lXV94dcaC+TAuA5hXKf+4eu
rO+Jk6DMMhDxoZ/ndM/rMZrmB5BTIw7pApT4ZTpjnQy8Aky4XqOsPFgzlNMyoJr60n42oXcIDWo/
6P7P5Fsc9ZRjqXrKZHEokh6fHfvdqms8nUceJtSYXYyCdOSkwtQ/G+hS4wwDo195ABUXyiAd4jy0
d33g1rdT45/7DICnozEg7816qX3mEnMWxNmnqRqCMzpBoc/C7yCltMm8lWmm2yxPT/NCZ1Y8b8qK
XoKBs5+rk3AQjmxK3Bnoc699ad+H5fT8+/tg/UrHdwWzLRvdIZhaeJHmL2EL6DInCPCsUwWfcpWN
JdkU4G0H2mOtm5A/emdV6S0J5R8QYPejyN9jn4o+JYTB6mOCdme8MkOPfIEHeGFonAJiCLDRyAPO
chx14KFRLpi9ROYu7VXTWuOcZLA2R04ianxQDuU0kRcf2Zx+pFXF7UCLYAVXdY3+TS6dKLhu5pcT
ZhMXopR/riP/XxNldIdiybBN3qf/nCpz+Za+ESmTv/2YKfPDn/wzV0bqf5hgcubwN/4+Q8wF1Z+5
Mu6cHmNLEvIMRum6/CFYRvfmpDxO9KToGaaguvzfYBmdNBoTXBErMnEoxMs5/6c8PDk/ej9tobZN
iDw5NToxpdCm5zyJHwrXKJGckuM+2Ehc4M8yhD8Ld7dRi9obxK5FFHqjOFnuuhJLIDDDSVuLsRHk
/vZ2ft0bpoeyKdYMSEVtfgraor2UDMw3lTUCvc4shbdhtL2JbgnFE41CZhUwk/0qaBdVUc8TQ4Rr
CLk7ITGJTHIfgURlUga0z1lzkm6vMODKGgNZZn6I1o/xGlu4KBd+kgTvES2lZslEKBkWJj3bful7
Zo4rM2tqc0tCtrgDZzgA4KcOZG+aQoEnSrbic5Al/EKatig9s8bBDc9gI1nQNGnu41Er98gVw6u2
6MYOpVMpnnKk8E9GgzwbMoqfQIOMpvjSOwmD7sAh27238svoTHNkZpvRh8h7HF1zUCI7XOb5nM2A
L3A4aBvOuQznWNvQEWmfmSXMk6kxKEPiCRASSWkaP6FSB0pKIPaAggkT3yKIJeXj0OmTDwNKsBR7
UwlnqieT9WAlOe406lwP+UdAkmjZYEnJM9u/67y+uu2GaVj3MZU6pe+Un7LJknieVfFFYkX1CUzX
OQ9u71IBtVO3bt2B830HEkYJZ1h5dPV3ZPtFj2VTtPBXymhj9egrHCHyQyVY99tgrK89hnjXIqGF
GEKEoIcJP91BfHe0rMLfE29dEf4FbJdYZGp7K/BvCjOPzyNB9hvuB7JelYHF71u32tV6Pe1rKJxL
G0vMKqoIJPPR2+wZaJcPJdPTjWubBYlrQeItHQDLJiY12lljpR71ekQa4jesiMvB18mqm0omgojS
OnYZxl2MWqxIh/tBXH1PqN+1Rv/11oXJUW0ALUxrnenTwaD588jG2rwRF07ybWHqJhzBzMHt5qDp
WJskP58bLOJoGrUAEpaodnrbqpsgtrFYZWZeLw3pRfvMM5lwZ4VjPUIksK7sTJo7Cjx16UkFOtpa
yBPu9tGXUGm5ATA5twZp4L7S3gZ80nXSu7i5Xi7jFvo6GrUoOLvQZ04FjoY99Knw1oI3RTUBqHOB
DMd+Q6cBH3Jsg+hukJIpnJ6EgDIs1c40ufiqI1brwF5jX0H/sp+MKi05WKTM54bU1nYNMtt1Qw9w
VhfZ6iK9wXjoMrffOf0wvmM6cJ5SSXNp1/myfU8FzhLKCNBNbMU16jkb+u8mH43wjdyWufJxoX8R
+0CpXaOcg+sZ1vNsJ8Mtj3sU302SeWcyzpG02z46E0iL12ESmxeVGcHBr23jnndG7UbsFNasorfP
RUXE0kqaRY3gPoDyu+xGjFkLJ5jidaXBXAxyk3wAvYxfnTFi/hQKtyc2BKzn2VIVqvNet+jipvA5
cFunhX904N3turxXR5q84qjLBI4dY2EdHbKm65dsqpEsZszeaXfF2iOTruxW1oG4m7jWLIwtEl9k
9uM87PBAHsQ2WoWlbXnFJon7DPNwMjCiarWSs4rkxd37GjOjKOsrfCFen8aLocc2uMKoy632Wn03
SD27VVMEEQqJonMQesZ7l1vu1+DDufSiwlSLrOXYpRvgWau6VUfOsKZca/owMrGu9AHspDYlR2J+
dXNdQElYNyM5c6mu1btmbFykOnl0biYqrzU9s2om+NXd1tfBPXOqdxBGOEGZbQuH8Ig2xfQ1Unt/
KUfkd9rUiFXvuBZz0c5VJ8NU5lrvI3WdlmCBUzOSjJxim0aBMcjsi1FW+lpUDKdmiGt8MDvbO8lG
tisbFBP9X/R7iIJQai0KWABEK9Ye0MnWdOhGIyRGYzWVxyYibHFyq/JeiZ40ZytVVKmVO4YWYveW
kVXR9dlXOAEbXYU8No+WKo0zIX3Ve+Fa5oPFSbCHGWmI1TDE3i27t4nsN+zLF6S5ABatVtFgi+j/
4JYOx/Bb1gYqgjOoAEVkmh4ccT5Z7sLoO/rDSVDSFmPnTrpF4TBnXrrDCKFG6yx5jCbb/yx4U9W6
LJRx11Q1jQIkigNpMbpAQRIwt3gaxiQ4OqB1nkNExZgeRh3HX6I4fA7NwOwSgKHlT82+jw3BiTOo
xDpw0+HQtQQRLKbRTteTFnZvNAjsd14r91uEtnpHc7C4xiLpYoCt0X519uDsazfoV9LNS1oL1DDs
ULJ3vlUjgaRZaIdHmeZZtEvboN71iFConEv0+ajO6PnRBMtv6nTsAWM50SvqFl7EtkmxjBrxO0Js
6A2AvVmMzD6+I35h9piHljoibCXkmQnse+8XyWNsqofAHDKsA7HELzeFDhICstDzp3Fq6Pv3oF6j
ErdTIQVuBXofYPHCGoNbbpurTMX5s2qd9CHOVfre9Elztp2JZuIYYhXp6uYWvUPJcDKGg740UXBC
dhQ2vYIE/NNmZLHbFbga6WC149m2q2ZYY7PoiGFDSYyGK7U/3BHiRZ7mc1XdtQGdIROFpjtalzKM
8AB4XfyWxc6LKBOThZQOE8L2Jr3r3ca/zTojebTRBe/yCG4MqXR49ZuB86xqgVHmo72ZcPUOyxF0
3y3lgjxlgn4lyIqEiqCO2HWVJd/pMtUnSsLsNrQN3DUh4DBQ/A7GcNLkWusl5yVjdGXJN1s4Ft74
Ko9eCApoz2hXUcgFnfJ2LmD+VWDF3VULEfhFem2/abRuLPcxuTOQic3eYmaObH8x1Xp/gMwE/kEU
Fj5+TZ91yQE2R69gyI9FyFznIPgP5pCMBJfMCaExuhEYEc2dFrlyb9r+9FmkaP3ge1T6KQCjMCcK
mPWDAzytAKif5WcvdaxD1VUjNvqpeA7zyH71EC0cuATaRmIk2Ui9JXfAjzysYkBebhtSt28DgjyW
uNQAVmRJ8Ez8coPKRrhrAuyLU4pH413XeA7glNEauUu8MmPCTDCCzwh/m1g5pPZCgsWLWlDHRd3t
27oKPzXdyw7NJOBjB4g2qBHT+kPz8KoAz4ewESuZbxHNskAWrOk5PcQ1Y1/nHMdmxLUz5HUYxcy/
oxKyS1HUD6KuqisSBtSeK62/RpWn7Vp3bM+ZRxtSVWX6FktVL71Yd+/CDoHZAn8nKwz8lfcgit29
mvNrOjmr2DFqdbcYAUFEG6LSIen0yPDdQnslJC3a0sZzeCVHwH5ATuEtTEOWvzut1G9Qis3ILaMB
kgpHd1skmUYUBzv3cWLIi1ARF+i+bJhEgi4s7hVnh4cpkd1tYvTV2ZgnPHHku2fT6KZHzWjBu5e9
t+1aFZ/bSeJxhJu8ayTYvDDCsaI1FGUYRVpSEbz2pRKFepuUXq/1cRquSVwSi8kpXLaXBo+nikia
oRTxtgqRP6QVxU+aUkaPkzRem8z0H+psaNB1USx0pqaxMocZyU1QDKG6T/ZQIwbUUGHkObetiujE
kMudHJqibO7GoZAbv47lB0R10mT8hj0YLJj76jna/CIJmTyWYaqvS2/0rtp+Sp8Z94/XhmniJg6F
fHHykNWcCA79ZsTcj22qLp6iLtauLbwfKwj49D61XD8DlmGp8DKvfgtGuAWpUei3ARh8yGkZ5iTd
H6iaqvoikK6+pS5pvqqHpR2Lltm9M89xhABMCclJeg9pNWDQbJQ1r2yaQX6m4EiRsuci/ZeY5xrj
K0py7xBkLd2TBG3Wvk9UturZdx/rKIGJAZQSj1ZhlRutdc2H1Kattw7hxTwqPQsubjxGd5i2OGZI
VpE9frIe/GVmNDdwncvrarTpmyClGXd1jIUMpU6lILpWNScrmEXH1MeL05a+fdf1OfHHGKnwkJgB
DoyBgZheMWEOdOi/RM48OAJjILh5xlGZUA/1kANrSB0G496k4n2fQzOjR5YRezyxzsaqxjhtinvP
8K3bzujdTTnF5mNdo8bJTb27wtksDkPeousmjOXKCL5xMgLNnRB1d1J+b5RLG21rtWjGhByBKojR
oyI3vmmKImMnqeCGBypT95WVgqQVXSafrUSxVxqxx8uI2jl+6uwQiBXPsTzGY1lszEJygKx8beLE
oJLbyQ+Cm9E33YcmkckVtqxoV2TOuBHlVG77Kk5vYgph4o/0195zUTqoKj3a1ciJL24bHKeM2BRB
GVN/RgLorGwRh9fCNeO9S6sZIA861Bdm7ngumK4tOuH4V/5AFwysHGhU9h132MhMdmj5pI1kX8B0
X7ilm81PKo8h+iwd3ViXDoT6dIyRwfhiMphihdc9VfKVnriPv64sXQZ/bhWyMzjDfdkk+bubOVBw
pi56+d4z+X/bGXK9OS30P3eFTm+MZt8++2/fyp/6Qn/+uT97Qq71B0MTJhfCMS0XdTRNmf/pCRl/
8GIjK6ffLpm4WvTb86Juw3//S9f/gClA48ekMpVzI/F/e0LyDzpIusHvzEM5tjnv/9IT+iXo1yEf
1HN112WBoS8kdG/uKv/QEhK+5wZGWSVrjAynUac+SGDvkPkF/9lhnCeUgq0CSClEt4HoK0ehmwKU
DSaEa0WPe9KxGm09kMOzwzbhbStmuDuObgn4YQlxV43EJ9j4/CanTh4hMSGwr9orJuunvLKvrZLu
Ttni19Di8JWoJ7CeAjoY2CcmjhXyXa0fW85PdJjlhK+y1YkYyq3iaWjjNz8sjUUeB9q6zIJgP9rd
ozFJZzUNIfHiJapvLJ/1xsfld8yBmCNASR9/uOM3f3bP/ivvspsiYk35979+6fd+v4Kkkeo0fKVJ
Z8/65QoOGsI+YQD3aWRHS7XeQqLbUDBQU/WzmRFhw1F24KqYEy26yYGvVg+b1vFfalg+i9ix7jjo
orYINxkW2GCOYdKS6IZm0xbf2lOVB2evLD7qkUgFulbTNYCjbQv3JBPJuI1kf1Edm9TQcbS2m2+0
wS6YDl70Jlg1kDwVAgAY65vcqyRGzjr5s937H0NojZ8b3s78aEOxlSgU+McC6fXzIzSGwxCATcNr
ha0CeFnK7SprEnQYiCOyTz9IXOWUU2wbXZCmKoqNrQivo0eCvMozbs2uvsfXy3is2hLc8TbF8K9H
UpNS++4f7tVfJlwWx1LdcizHtPmX8cvkntlQn2k9VII4DQC3xaCb0mLaQ2BfteNsAoRF4ysiXVNH
ET1XW/Ay0YUyejAvblCFHJD7djd15daK3Bf+pwt5Decu6XI8scWdM7Eva/2xcFw0RiuXEJYlOTg1
h6jQXNVN/EG62QnIRL0wBsCuPHbRPHdt9ia4NfSlybC2BG2F0B/fHDW9VFXEFINGXQofdfn7i/GX
XGSGVx6HH8NhUbJ1Y75WP7z5nZP7uVuZjEyMJbZdG+FKsQP4N1OGfv+T9Hlw+FPf2XJ13TRMRiNk
QEN5+vlH2UHl0kVzNaq+9D5ydHvLGPW96ofr3u4Yojc6c47guounL+IVPpN6elXos3D6rbvmnz7N
d3nGj5/GhSFn8qLCAXLJcjd/eV5d009wDbt88RaOfheQ0yaxsnVZz2Nn3etBamzkmNEOLQh/qF1N
PyRZkVHxAw8PejAxuZeD2LSXAXKxLG4uEyeFo4G1Bf20N2x8O7otZfUqp+Abwz7cStOJlqa1aoIa
ym1s35fkcKIcBdba47TgbVn1QQerGBusltvZOil8EuSkn+HmHB5K1HY7JBgkedjgeqhC7qISt4Ux
B3djjbv5h9vFjvTT7eICebYE0GnxNttsND/frqQWXDh4eSvQikf2r30y68/aLsSemC9dT4GilJwZ
bQuHDzqblP8wUtL8/mP8OmD95VP8Kj6huV5EjZf4BIAZxzpsd151U8cfv/8hf3k0559C41pYFo+E
SzH983f1bTdUo6l5q0LKbQh0cgqqo6M1nyWaz7Lwt17xXGbOmzbT90I0EBFyV0tln6kW/sNI+e++
MFobx2Ez1l2kDj9/lNEUKQ134BkTWQ+TxbHKerHSePP7bzyPgX9++pn/muz40uKHmPYv21VYoDRM
Ldyj6MZOHqiPsmyWss6PmdT+YYXRf11iQM3+9LN+ERQMsai6xiy8lTIm82AMY7CIVKt2maMNLyHN
2IU1IZtpxZZjxZLjZL2mB4e7VQLNYcJ2igreD2/Sdxn5STeE5P3Dxfhl73IpyKh+bIsqiK3LZDn8
+ZrTnpdaArFvHVr+SxKQYeOK/hJ6iHBgyVCYRBfwmvvYmwNsnG1UiUeNIHC0D+YiHEII2ZiNSbty
W0JzphQFqeNc+pJEs9/fNX2++b/ctrm2wOBsmJaOPuPnD+oxPkBfaHtkkvjbzNCAFPckVeQluYyt
410qzQcYgayz9HbIzt9iUEIOjmSzcCFvaUVBPF0GONC+bYlPxOiH/Kj+hw/5N7fbZMg55957PMF/
qSWdUk9BxhMEDLaZKRo4S51MZsxn2E6bf1zI3Z8Lj+83j4kqL607z1SNeab64w6WR1FLWRK6q0a5
FyOzbyORo1kKO4CNE0CQEGmK19brxg7PkwXYE9p8vm3pV7V1f4dcFjU9cb3riGwDNJAn5POzwkY8
u5WD9cZr0NnR+wsa0n3IZ6Rjxei07h3cSXgy3QBdRSlEBqW4f3MCea9M70U3orMeEI6RGnsUQt9c
DS9aRlJ45QZgrqbPMFYlY9Dqqu6ilRpmpUh2nabDCeLOibAUjmSV/aZaDLYmAmfUglv8mwTIJdvK
NqZ1FEJPokyiX52bpKeY1bqyyUwIiNRcYhqddXIEBA7ouzShY68vP/o6uC5S0OreOmr/YdH6m+dS
gvhnH+X9MXTvl0VLyQzLSlD4q6x0H/1+rvqeZfOaecXKzI07NXbLCM/G79+G77XJT2+DK6lbpOO4
Nps4namf73xN2lWnnDRYx/o8K4XMLnOsl6MdISW02+3EA74am+6ucethKQAJnqHvPMT9eGs35jqm
xUmWEqzlavpv7s6jS24kS7O/CHmgxda19tCCGxwGhUEZhEEYgF8/F6ypmazu0z2nZtmbyGJmMchw
d5h473v30pZpVApjVblUTc2YuS6DXLaKQf78f/ytfS6Dvhuxs6JM/de/tTf7jV3GHJSdLKCXMA5A
KoY3N2QBniOn3+TVdKqTaZ2N+tlFUAQt6clhOjYOaY0MbfxNkd4ovRa8CZMQZn4oJwXUrXsfmRr5
7/+u/2mXCG2O9OQY2CnIOFmLi/5vh8PMLJJupvO2GQGpWV6/y+PfpaqpVwX/j1dlyVn868oW2j6X
p4DDKM8xZct//aO8SscJ5wqXPLs8RbLdRxwuKB6rb12basyQ5ib3AZSgB2UcV/RrLzDfEi6nF1zj
H/QbPgky3Xw1T/sstUEstwD2GI99YKKLJ8K3Ug7i06elWRN6meDhmqqK66z3aEb5h/ZoEA7TiTQP
N8neR5dC2tvW2f3ffUFJfnBWgmZJ9Mv9j8+JySswO1JSCAJXYJnvo2ffp67adCrY/vmT/scWWUye
iGDJWP/XdZbbd/Gd/M3Pfymy/J/f9486S+T9xZPFdkBFhWg2KcZ/1lki5y/COK7Po+cRpLFDPmH/
u85i+39F/MuIEovtmuys/Ka26pcSjO39ZUV8K+LPju8tKb9/p87y5wf6+8c8pAvDpdPjpOF7IfWW
/7Bk5XkXVMwiCQBijXOlTwoOVEEQLox3pzbrjW83wbHWTvyOjvM4N561z5DMrCESQqHKHNw/YBrj
ni3K0vkMtQzZa5lGv+hZg+80aTLCgSK1E/5wPGJxvQiYRBpxNeXFoaLz/iP26bg1fEunptzaSKi6
VcIcJiVTXFge43Hok1eNUQTbVPrdkeDL56zzaJ9R1qL90XyfTWXt24jmOdFPMHZMKRBTY4StODai
xa4XbEq4nWeqBHQXW+YtDFgByWuQZVcbxXQyP9Nfsbcxs6ftuKTVrJZJdW0xYkl7dKlIC1Wewi3h
Jcr7cyu3Rtrf+nZmTrs2DftUCAYHHSgoENXiFBYa9RAYyol3dQt6QYA4INIHKVmErPsu5jy95Eix
yf5x3W/dxMBt18lXWGH+wekR7liJhgALouTMLHaXOgBwU3B8hefnx8gMhlOI9vZEArQ90JfblbBJ
CRtGRn6TWZCcl5NF0lAsz8fgbaRtdSlrXECCNeguqeIRmRY/E6ve1n2nn2muw5oUyJezkBzS0LWb
1GqnUxDfc8n7yqiC/zSWbJeZpClTREdXczmVkgbHxGhkW/z2FeqxtjKOOT0xNFzNSypL2LPSQVrW
rcu6e6dDe6vH7gI/ZJWbw1vUzNm6rsxuZSThi7EMALl2L9aqzR8Bm3PMOou5O9Aiod1RIwBintS1
u0PeD5sp7c8iv5SVnZ9bSsmkyvMN2lFMSnSkuoQcIviNELll/7OMgdKS7krPVkzyKJc9/EFXBoDd
EbVX4N85D7qYeQXJkF7uaum8VROfVMvkXhA1tNjM+l5OsXX0acdvkdJ+Rn7N1kOy9B1iCo6lvpRn
ufzSzceb6PJTlBsHvzONU95d0rBxTiG86HAu7bX0mmqLqouxmBzW5qvmrT7T4j/7piaRpYxlW0Hc
XYXpz8l2GD0cKMuMKnvyx/RcudDYOXKeojS9Y3ghP4FKhJYcPoC43iiJMdSv82ePSMCqr34z598f
AlrszOyU/jaDj0VJPmeklDIPsU8GEa3PXMPHoIR65TLJIDhjcRglunvFFIxEeZoZjPD3PnmGyvMv
ifc21YPxpCXl/4ZB28Nc9cSABGO2UWm9NkihaE1YWMpUe64TzSfrkSOR+JhLadHFoFwbT+o5xs17
sgmzEBQ1zQ30ZrphS+GNVyEFfsM36a+dYnywUP5Xxnjg1cbktfItme5kbv0ugrDfR4xe0FPJDw4I
Cmpm3ISH2cC01zMaDVrnitvWOE41DCJLJxdmqjvCv+vRcb8VpYHA8bfNqJIOMxtjJfqfqtwHsu12
SJ58FsGu21NkFGShYA1BUxnAXlrlpY9cGJmV81HDajsnXnatMZbvyrYThxnNF5f1ZUYxN77kBEYn
1xkQOfJuUW8cUjkyWRwNDJuXOPv8/BMj5bRyaMFzqg8eB7tKr1KtzZZZ+1hZNDB7lVDLSE7jOIXr
NvCglKQTvSHsFfPcrRAKgSb7UXjkc32n3UCFxqAqDCbeJ0aAYPuMEsqjF+IAm02mJuPqHhf5FpzW
Ux749p48xpnCI/MxeJTQjWQMWpH/0fnE/G4DadHJpoKJ4O/pKN7xmuUXoMOMEad1yNTtWO17M93q
EHakqdemotWH8bDbp9PS0czCltfL3tV4nN2h/NHSOQWP2vxuhdyorqKw5+nxMWWXYnzyK7e5sBYS
BxQe8o0ySyavF0wyztmdkySfBjg9dO3x1q0cb7GKwIOYt4pT97q1XAbxspjZLEcGRwtJBslJPs/O
y/LPMGcjcwyv39RZCMMl04disr5C13yIvF7sxtSsYV+Mj/lo/qqow+19mZJvnKwI31cYHCNquOCO
GXVvZa54/4+R3evPCQHOGOavYzR9m2tt3Zlh+OWVCb1KndQ/krrx+Qg75sVMALxwKY+II3a4k0Lg
ABRdrlUEuMMxCGi6mfk9BfdOmNoMHgmlIYrJ2/wgonuRDfZdAEho6TTv2yAwTn++zB5RnYxNEEXG
TLiQzMQdsAt8ozqPNoHS/HL50hfBe57l0711IF3ZQBW5FlZyJwFEMM7ZHPkAWsfBqEdm9Gfj+xzf
vCwtf/gxjjrZu92tDNCxUTB5Hm0vJOuZiF1K23bjNMogk5Anj2nhAdkMm08GKXEikiKi11wm4zWh
s3CVKQeDKA/LFcEzguCZxM0sYkmADrvXocp7jE7tTuWN8dMouITIInWfDcOYdkzk5ufRH5uro21M
gI01newoUDA5UPZgeZl3zOegvcqRBI1Qpgj2PpeQbDZ2N/lPLfXrjTvE1omGc3aG4OTdNduEXw/3
GrEf8Dy2XEnfc7JA/XrgYG5JB5ZxcjTaFJx/Z3QGxMLCUX2ThfnkUP55znOWUFkQOlj2ljgps7NI
+WKHbXCqwKKX9vjk0nw9S4mURDBpzRrkZCePZjSDpNxivhOJMbfulDNJ44UXGgP2lvWxu8sq4cTj
dXQjfEZzI1vVV8+1+YgkYfnI/PfWNL3xd7QHemVTygBxHvfkpWP47VE+7vM+SMmVGg0TqvKTceEt
H+PsCEFzGZEZwWM5KClJAgOEGDYpB60srd2XCpHmCRkfK4FVxrBFm57HM5LygNyc4SbfJT7VldNj
XbXXVjfJOx/iq2vMMPMS8BMItMbdbPC2x1nFlFnRBecmDbmElzXA4jawHnFCg9lpYzZ2okIE0hRR
OBXuSUvhKGF0/AyhEnZFXzxOHIvPIki6DVOm4KWIuT62PlpScn2KlXqZiVZldpnlFDOs7SwD0kyE
I0LZscEkd+QQNPiN8YFyDO0MG2wSDsx96rbOLYqpdARLe88GgrGOca0+V63P6g8vlJWeqFsf5PPL
SFtvgwoseqpj5Wxmnp7HlsOrSZpyNRJouvj2RjZds6dH31CJnae1bqhOh3wHsyXw2lGis2HVI3Qf
GFct3/2Z0kgcu5f0gbtnfSXpdyvn4UqrDu9KYVL8acR66tRX4dcnM+hh+ISWWvukChYKEkm8mrGi
Ecb84HCUi4yqx4FMdbgfr1EazetMYBCPWwZgyFm8xmajCQJc5oHomWdVe2eMxpVH1P0AVAhdhfiC
4s9RXRUkZEJj4+jvIaQERsA5+4F9eTYNa4/K8Sa77/2Qfw4elCXeH6bWQW4lZG2DJHxw/ODZRF1+
6mq0xRKjCTFbnH5j+TNjBH01y7jbOKP7WE+ke90cQJzU1s5EB8FLHT1zmHlnHvqlGYh1l8lpxvXO
IjEdTGFQAJlQyfXUBh3S+0lorVVdyhs5BCKtOjnWpqKEyxx2Yrtyn5uAGuWQI8xQ/H6GBTfMkFIm
QxC0qQnTHdBE/shFVuztzCj2qdLehXB6wdAeBumw8pnpt4fgSavhZ5Dt08Ssfg8shuRXeQsmkDGm
zOMr6LH/0VdkJ7Lt/+56zCv+Xf39bvyP3/CPe3EY/uWYXIcpOnHx/PtMSrjci82A/p9NG4CSMnfw
f96Lg7882wwjenVcjSmxUur9573YJYBABy1yWPpoeP97+QPbC5YmwN9refw5tOMsy/W4iPM9+VH/
XmpiYynakvjQfmwfw1lrUi1TuMlAJGxQdbFLVP2lqI2jZdCgIJmMz6U0trCJwHno4MGOvfxkprBD
fby7Crz2Zi4hVOVWCNbdltXNz3W8HkJtsR4606lSvjo2Xr+iGoidoKnHs43xJymEdS1eU8b3oajU
Df6joU64OfOU2ZZdcJl1d0ZtAn/Q090aqbuP9jTfJhLb2s9+cUT1Xmtp/7RHrO4inJ9Mf/5VhJZ/
Bn8anCfIo9JMx2PRA/KKEr6QrM89kR4MGgqt5oSVaiIX1UjV3oryexTXzFxkK7/LzVsPQ3SVYtN5
cEApuHHzzqHIu9bA52Yz4xazGDyZhyjFtDdnW21DzNAMTxxkvMC6FSFgdyrfm1gQLb9ZSW8+hC4y
KuL74DkRPPYuBLhYcQrIfciSonfCw2Bm12iaCBPp1GaBgLlaRHvsTdaW0bxh3bM3ofMsLsWYXkIA
+JumMcHxEIKlEQFzOgFVt0flhrOYjPnW1iBx0agL5jIYvykAPZ4qjvWbcSpRVQZOcqmDmmPt4nG3
nF6c7dT8pTlA7MNwBCyc5/VlLMOCEWOOy0OArhmKgaSHJbz9UvjbRCJ7qHuurixcIPzYafIucS5e
HO0qxg0e3Mm0Htjif8iF4AFwAWlBYRw0fJM9E7Yc5WHUNfHkrCrHaU61CeRNudq/dg6E6nLCbFoo
kNp1Xn/kadrvnMl4ZrC12VeWiBliJKBLHNPa4bbJDmPJBGsw95DhOKXdjKr4aVfNdPLEzBev/U3U
buK2lFVcynZJbTUXLxso9gbVcNEjud8MS3Rq2tO+kLhQqG7tugkPQAyl1U9aItEF1BFpzNE6LfPk
2FVMHnN+/vJBZ+4cgTVjnCt9HqHr5ZXp76CtjpsEkwbABtfb+HFiH6NQkGonH7+BTxsSv4/vvpKY
HEKP5whK30UnyLTUyGCGGTSQHQG0mRFSNeIDTGALpz8lNu1pOxCXaCA1K7XhM1YaBOuZiCRHNFlS
RZ76XbPQIbO65Y6Powb2w3xDDRIevHgJ8MOiseL4WgoGTEudAXuRBcqQMrw30BNOMYRfSen+UsEN
Yadqd0MS6F3tZ5DYi7NMOhAVMzP+eUzmUjPveumr5d5LrxxzgPo5xSV33nZFw2/6zcjJoZ8Lxn0m
WlORMvtzINLmlo7+TzjzYk8IQz6Nrn4vw680A3Vh+NHVlmF2jS36+F6ImTwt0miDakysZJYa+2Hy
37j6o7JnUHYd5vK7aJV3qzoK+L3OzqGTXqu0S9dpF3hH5pqefB+hi4ugt5rai1cTZx7ayyg8+1Kr
NNiEIn0cJ5C93A8eRneDInM4YG+j9IPMSalhHxgQY00j45RStpfMo9ZST8nBT09Nl9Q7WSg28Y6a
Niy/YUc/BCk9NxNaEP2pbF/qxhNPZiqoDNQ52qVZbGWQRYdOmvWWAYN+5UnH3mfc6OtWpvu+TUvu
BD0XttCInxOvrVZu6qf7snDVoXmvixEjQlu9mINy90BhiNJXCKldUqz9kOVHJ5TXtKIzxfiuPg/x
fIfkwqWyIZqfVOP3zOr6Fyy7RTmeYrvqSYjWw4Ze8UtvpeF2mGcfvh8IA3uhZQZWxarVRj+8yZuO
DJpI3gNegiSvh7PEnRlWjzZzYl4k39rKy1867ycK9WmTjoE6OejCd1EefeS9hzpDFl8Dl88tzmkA
XKz828pqeS+RkODgoWplJrjQRjdDjyhCvN9c0CNzeCHT1J/BFJcbh/D7t9kx36oxpQbjRJScGN/Z
ZcqKzmVg/QCrlfChaeQ5RDY59IN3LEk6rNo+/k6ktH7gSrUWy2G4N7vXXvhUZeHVYxDMvT0E83o7
oEwYdSk2zMz9ABD3kqm7gGlMK71BOxJ1+yLyDlbTfzOsXB/ILhNNKoNLqm49Qy2n1AASaNXwHVO/
rmAIEjQmSHbo0uzahE1NFqieoUmeU4MiTtgEm34w3YM7JiP59tRehxnHVarpsHP0oulmt8YN4mPD
a/wIkQRfelLn+yEEjQloKjyQnCp2LSc9znQkqlwMDA3gGPM+9Ul8DOLJ2FgyA/MtGUAZqEuxzZkw
kj21r+254r0a4nVfWhO5vk6tq76gUCnMgx2H703r5FwK809ZqXhbhntX63xfuLRlRVPtIbo7e/HO
nddHUjSeMICgRYIUw8HWt9Y+LTYk71m+jto83ylvYkhHiq3vtVBXRgN40TBvCVERguRl2alsfLP7
UK/KAc1KDVUJ+DEvqfkwOXl9gDperbWaoPJyr85LwzqTrgXnYpLpLhEwW1WZvozQXaCQL9BacnoM
NRTztAoZSbrF1U8JbeoItoCwUBE6H7OPqxjdgJB9fDZqyJcLU10udPW4eNBW5h/hMop72nePZcII
y58vgkKPWgjt2UA5i1moYzV6BjUOyq/oig5zxJKqifd38SFTdQrynZw0UJ8KAvcw1A8MTfY8AeoI
tfiz0M1nydgIzj+pr3++kFlbZwtj3gY2r4HOm1gGkPUNtxzHIrtWemaS6wMCBjxiiPVgeZ6Uy4SL
YnTMs6GsQXV6NlNyVsbZXKD3cPv3bke+magogy2WcxRg/AnkVadkgeYDJ/yY3qPoVFtvhFuwjbv6
uTbbmslJ2DQVEH53IqvuyPpbCJ5fiueZnU4y1IRYTCQHGskVa6DzBv8XuD9/Q43rdlGTjewGDClz
d4XAgwDP1EffDAlaII0wIJ/iDiDVUfFBdV6dSb0yc5yuYrfjyJkHz0MyEvoWLy0DRPDnxHtjcqtR
SJI6XDkKa0HdO69GutM59fZrMHnv9iI4mJjYHy1v/GIb91fI3OWza4TdTiAlPCdN+5Fz3ebq1jsP
3mgtqK6h3eUaOr1husbJ6BlriBblglrkC8miYehksbMnpznrOgKTvsgaqOPwE+X+FzPYG5UCI1eL
2gHFQzrKlIiBtbFiMMJMF3vrYmoINJQ3Q2Y7/FqAWLNT0lqIikKxER3K464ri8fAjs5NbF8mdBMj
ZCsgxQmYCMqlg5BsNsgpskX1ak7GQw7Eu1z8FRRkvmdwfme8FpEn3yCfXm3IQYNDLSvlwaFESqsD
KD/1RSkO4Mbx7jGqTH07HfhUSCrm+XCcwxoZqSRWwHKK88B+qBb5hpONZ8PkJ1+0HOOCFOGtc06m
qbt1EZTTifG9q78IPdzli4PjoyVk/WqrX2JEhMhScg7bYrrg/+wWP0hi15RfHB9uQqzsbUFylFuy
UE+DiViVDN8vpdSreOp7G7DeQr/786WJim+UEB8MUH43LDEML/Zq2rsMQz6mCcSXWlP1ZggFUIn9
qZLZ/pGEWblWVhPfbQ1UHdjOP0rTjl2dKVuvM9vmRCjqkHiIBb+uGkOu0m0AEZrCyMGpRf6oHJme
62x45Vkd72ZtxwRtoV9bHVhNEeiJqVicM9EidGkX20uml9lHn5Dyn1/i+jAfSpNp5CF06hMLiiT3
eDIpxYCAxv/J+kCdXbxaaPIu+DSHTVRz2EojiCDUP6RmXc5rl1VNuRRPQP05GMVNYyYqmOTXUXaf
5uCayNLoI3TZiy6hBVsqmNcmH8Esq8Vu8lFvzUGirnJOdjrkA+nbDFPAbnjKOu8bxQMsooyIM/r3
Uc0tunZ1bZryRsHqCDieyhWF/4Nf4akzg3E85cp9qmSUQR9lh/W11W3NQjQs7gsW0ljX4wDOVfHn
0/viLtO+5QIcL4B4RqVhY3d+Dho2h2wJ6bc6W1MNb7i+ZzoJtzbm57O2T7PgIU/6/sFjZWAaNL5y
kEO+NkOTdKS+c2b5YrS+OXPjcnAq49PJGIFuo/hBgc9EETOJLZZ5C4/YdAiz+FMLTicjWue+JZrS
J5xopoTAQpyMdG6MKQfUG2FgovcARPunE7U9mm2y3oHl7yGPPdicpTkQjr9dp3wv2+LDrJhgbvX0
NuEEzjx9oZpHvtagSmVTDBxRpAHGZ9Ga7uOwy3RL5S8x8XsWrXMO2RJ9+jtDGrV7JX/a3pE3+8ph
zwMNML8ju/6JLvrORIneYR5+ooV9AdrKwEAxvQL8ZGrQxLESWyUNmmi+D1x9mDZ0f5htw+elGT5I
RsGX4g4wpeGen4vgbeJR6p7DH6lHrSkbYlqDBKEO0mR/zZ3hwocbUWP6JpUb79grKM7L0yDG3wyP
Upx3lryTHYHepCsIIGzV20WCDkHa+wJ/wpwE7WNb1yx7RvfVVTiDSdQ8udy5LYapD/QGIUa57YX7
laU4q8wBfO5uqPaY2TUfCRuvn/HLcxECqxkM6AjxYB1QDlwaaflamHW3Aco6bQJkK7AiwDvRMLOZ
YdizLV+0Dds10/EHRRZ2dJ//FAXvHh65qAjoMngpterky4nFMZus8pBi9qIIDCK8Y+fxVH7SsXdp
gqB646qpcUV5w4panHeI7cHfuUN+NURSHHyne7GdLDzbgrpCxCvI920/y6x08MwF4/LYvqTCsg5B
nPWXLppxd2qF7rmndUo6QaUjwmg7uPPYXCptPGqzpzyo8dx0SCM3ZUQzSQbsH6Zwcdkodk0jpeLK
ELmYIVSKRq4n/wCOhHUrH6odmA0Ekq7zEXW7xEKX1oXhZzYBzXRcgaqwBeyOsQoBnXCZk2vpuqXJ
OQVN8JCGsO17L900DqcPEAsRT0/T8BpX3a504mQjfdNbJWmuVhPz2NtEDCQn+uxFmLe0R0qhczC4
A3WUUKE6T7V1qmFMkzsFzkGn8TOti3kvbEMD3j2AH3SVuA3kmkM3V0+m12S7uZzvDXyn1UDvgtsF
aDZOeWdTIoIaCnkLbVxZ/BN+ffrpsuX64VYI5hvxGmWbhqL6VrwGQ3eKWumzaT/XHoklFrHpNAUy
fcnjklsj6MY4oa2Ylpi8mVaYtmQrkLaIJ+ur8rACuvWB8LjYl4OT7zrBoj7I8XfRWL+cgQUS214B
2BJ2nhY/MEL2xyw0vwMivUFFavZeV5rrsqkgvjQMZ8/cBguXbrI1zgFiBHeDIMp5KK3w5nIjh+qi
+H93BTWbkYRAaTfM05B0VbqQDJx54cFnok4xdcPDTLyyH3+3nje8NmMT7Jw0P3rCyzd1DZKgr7KH
pOftqjBnroXLQpy0aXU2XGSW5B0E+iv/e+cq5Nl4ahh0psc0xPTCDZQttcAQPX4qJsK3ovZuPeI6
vAbDxjAHnhGilLzLycrq020Sh5Rh4MTptom2QxW+q2R6GgMzWKXpsK8Ahynb4YJGMYDLQ7zpheTA
z3vhhtpBgbWM2Pngi6uBnShXu9TrXkuVsWJk4nNAcbbJXKzFwaoFt7zmQPPcFoCGI5PZVC53UIeR
QWvKR8mw7WAornWY8GGZs7uc6YPVlWGtA7Q/+yHrjF0iAo4A2fQw81lKyNhLf9noJ+ZKaYbv9Rh/
0ywlW5GV94pR67PV0Y7iooGqw4HKTjZwx7HxjZmygBC7/1xpjr3KFDbXk4dhcJpDRWaAD3nA7IL3
MHtdcoXdwL4qhpfi3U3e4iKmRMidGMsGjyCV2mPUzjswInT6hXoRI2CGmP2YAFvyLSjKXeiOzmaM
gcoOlfsT9Ni3pPLes9HANCjorUb1ApwIN56FZZwh4pUyswH4FOOgXvbcyTzjqUR9MldvXOZ+WYJX
KXc5Z6h4ODApL7a51D9Vw93TaG5+PCyjKf24ry0mMFI2CCKgwYFIyb5q5vYUGYSQJBOyRdXTkuLO
5CC1wEFjuOdyLM66VXw2lk6MXWbezgfKsrf8iC4p/msOngAZCVQXHBkxZNiDPEpstFQyW8ppRJpL
hwIUmPyzky9uLm437EvFIUrhHXRwsrdMccrDSI2OczWtwoiHvM+PDROz5LCYZ0Zdmjt8br+0PbOh
hOmuCwlmcZ0ApN/gKT2ORt+eOobdHDksfw+BJiG103XjG7t4JIKVFN0F7dctjVuD8ih0MAN0tfOP
gOja7ol2yFHcwjjcgkZ/NCo7PgRe/zPoO45XyXAE82CugR6aKhgOBmdS5JRU2czh6lUugif3qvEX
nlx/W9o54/V6fB0N9zUu5FMp2aVFMIpN1HdYcbl3SQGimhIfhU4SU0N4hWmBcVFBWNMFiN+5HgFM
lxPRWuj10MqdqHhg5vdO0lZsJ6fE4MeaBgmCG78B70I6XbQNa9nvrRZxeTNyxOyiZNgEzlKz7fm7
R++BW2VAqlkHh1leHCv4LEeTGGX0OSDRcvO+2mTdQGBihhvOxdFrdbC3OxI4MX6KumuemqazqTfF
Cs6y82zbyzgNy+0Z89eHYHyH69W0HSifdl70KiBmrQCqsC5TORCW/oZLE1oeiXEVfpBUIYlr28/M
3D4qw340vOpe9nHFkYA8kNdflHQejMZroYxmB5OnICJ6Ffjm68jle9VP8YX3sQLX3G6qeAnr2TSU
/We/ouRR5PppiNhdU1p0vuiePE7snIQWY4EO2EeIDU5BTSUzopcaMQTZO2pbsrFt51rq94n/uB60
157ZConASy7rbvVUt/hNJdOgW5kMJ0JOoLcC1pPcTY2rPzCXCSaZGXVQEH3lehdmL41taJM5dvx4
Q20BI0LSP8D2enCHoN1kbXur52vIPFTJIJxRTPGN+9Q1M7MeM3JMEQZ97ZjKeC2cHwG2hgt1pb2E
0HjsneJklarZh6AbVnVNiyDJcIo3B7etsAYZnBGxiGJ5KzYqju9hi3GiAozgCulSj2IXBoGF07Ul
rEQXmGayTeGZCmCvYGRR8tbbRJo3YXkbnJ8P1qxIRXIQabPiFT9ddehMSrMTud8S0hMEjOaFvtCw
8vMIBNpgD5vZ7vCnMnmflBgiJU9dkSHfTgv9IaHS6/zYMU0zUn2AMICNp6WSjfMeUBnlJOA9K4Kp
GPmCDqOe3d1LJWYqXQ2s7rCA4Uvphxok7WeyTeRqSHAZa35czppBi1iQgxutu0NIAKaK5umsOUtH
Zl0+hh2PX6u3jAji+sWo2noM/KcGA7pz3G8CONIQgDZ9R0NibGNiVaDSgWrQLEK2MFDGc/ttO5ou
0aGK5yH3D6oFwp7Jbkt0EWouf3RpKRocrb+dWfoJlSxe2THiepUk1PORILaEX2g35Dt4Fy+Z3f5M
ubhhoM120piOYYu7vuUUs3WU3nE0rxYDYEGh4UfA2ojbuZh64zgSVcP+t3hSelbIIScjVMitWWXc
fciJyNQ4puyFdZa0F9m/Ayn5gmuU7fIcYrpdV2JvhPNvyy1THkymMvLGJE7HuC7IHFVdp1E+1SDt
3lqY8tusNzeUTKqb3ToWK2+mtqlnRnuabxxjqIY9Z4tiUxe7mgLnkaQO0qcAyTZdC2BWrM/dEAPr
BcBFcC164NwKsHL6LBxCbJb1PuTK31qlPCW4NNahl9mbros42ZT3yRY/cJ4NgFycAzmfd86SKwQ9
ExziKjloEOQptHT0QgMVtYYpVKiZeeih2HNpXUB6y9rmxQ5odGYxpvnUMD74WAHzJr+lWeDoAeqD
ulpvuUQKYnEyiRQxqjrWW6+vbhTP+TTm1bYlJZf4tB0S/7kHgMA4akpUpwQ4FaLzpIHKwcN77Fv/
G7HpTZ9pRCLotuuxPNa0IlZWw8cU++XZYipwAoEDRw0Oehv80qZ9on0FN5gNZkVJOkrDr7DJFPkz
4PGG++XJ+XszGo922H3TDhWCnsLTSg9Kb7TGSTIkNyt6KszGgaTMRgxc/RsTRKfUqsdPyjcbtVyF
azdwXzBSYBPBfS0cNDF2CVbUIcRX09V8Qrr3mA78TPROvBtj2N4LQM1tmM+vjKThAhXLyzhirPaI
yJ5drhErG+TSCheG8WQk5S4vWFI5yh3pxITHoK32Reno65+o1Z//9Sdv1avuGxMj4vB//6OwB3sT
6TZcU7YKbuZyMSo4Owzu/AvaiXfK0kru497h/Dp24lElQ7JbsCs3qWdnXwYfnkdSteMWB2ieQqOF
z+JYVVyO2tDsn8TYDk9xLA6Y4beFEi86DbprOcPm9+wdk8cZyLRy0TCBnQK/NLxnlQVEO+Qq6BTZ
PSq0uTWCOVzP2rYpPvF0jlBaaCNnNvMXmv4vrpujk4wmtU9OHu2QHFzZyn1ADAQX1sEpDfuOx0hc
QI5cu6qx70SYL7We1MUR3lc362jXm8jUtd4GsWfvh1nv4DUmG5uGcgkNYN3Rfe2DgmXeGrZRwbNA
tXxLoeZaVSXWK9BQXketXzkskEO9o7pRHocoi1cgkfyHRMyvGdiTW2VE2WMrWEHp9rjDaKOKpI/F
m0ARg34RbwWBxzg+GiVIcb/4ljELt/dGBGm9J401Wb5tK7FtoSFPtvnEIS4v+ue2zT8MujThnBe8
MlSjs2z60bSc3L1avk7NFjA7FMMUatcIjfWYGgKUfRcfs9o8ZYhAqtoxt/DZoOAjffEqEjy5TWKy
72FG9UITKyMXVAW3RLOJEAcdXQIPTtXvBnN4NAau0LAXAtbEct12Z8+B700mWOFof6lrB1+scAFU
ZdYtjPrXzCKM62h3+F/cncdy5EqWpp8IZdBiG1pHUIsNjExmQgt3wB3i6ecLdi96ZjFms50NrZhZ
l0kGA+7n/HIHpYo4ok3JSh7q+SbVtAYgubj+gPZ1mvJtbqr3dCgeBVljW1i2cyyjfKdcdJhTOzBU
l/oQfxHLEm+qGKHF1M/1SiSk9DcRTniHPDbKrswwf0oGUi45bunkpU2K7Zr83WRQG5cinJ6QlcLr
O+bGVkGZwGfSIvuQhbzmxtDCGqA3XP32N861C6OgjOaUzGTHh4ELMZGdmFPj6xgEJKWAH22qBBLY
aFco4L90KqhNZvPUgfGmKR7Y6dm8jhU+ecufWCDJaATgIoshLy8OeN1iLlEVEdzCXWy8wv6zvLVR
tJyIJRXlRAB6ffQC+iYMwDQzQ3aWe9uWtX/he5pywalZJiMQSTXyWwszdbOSvFsESf0nixTsK+jZ
FM7LLgUKzTAa/9qz78HE3cbKkFXoau0VnJSA3Vj6hrlDJGbl6/YeNBMDGy3sCr0Xa761CiLQ3T5N
96JAP2GO/joorO70+6GTU7stqhrMSqZI1jKYrkY4D8QyaXqzuj3jfwcOy3pbOtDJUfJJnCuVcBmh
+3Ypz5QuoMVvv5MgRtoqL2KU3pI48XcEBMRI4XJQkfeG1BZqwCm+qf+bFyXL/rqMCnfTZYU6D/oj
S0BB+mi6QoJtzES2a7erKBgu6D8YkMsnSXdAROgdfLQNFLb326nQCzxgfLfxedJ99DTo+F8w+dsc
VJpqnMInrzLyVlnw3Yn+PgmZdMAfG5Yv/16CTu2dooUH3NPO4Km6uV76BmpeU2oe/izZdD1jmJOe
LYDsVZbYZPQZLlMEJlSdz4/I4hFy93S2UTqzbnJ0Pbg5iOTIMPtWLuugaPh0koqTEtS4GBkUyPNk
OayFveYYBhHywARGGK7CbT5N1/xQuguQ2Ig/URM9zC7VYrbfPw10Ba3InH4zWtLgM7rbeVnXho5/
eGnzdYMob0FQ9jKkS2Dhemp+yszBBRt0qfJMyYRIJU70GFBmb1qv5MSS+WXNP4FEdJj4Q8GA5l06
WT4VfgBST4n4VNbJGoD+LigFiR+dW15TtCmD99l+t9zs2x9wb0A+AwDA2yxsGV2CHPoAWgCHfddt
R9md7ZYbxtUNZpt7T30k33C991EGMnZN0+Hdn2Enmiw95alDEN5MQu0U/VWscwv6Oq8iS1+L4DMM
Qva22v/UdUpIU0aLlmtsOCVnAuRINfX9tVb+dkLiMrr2qe6phJ3llnaIM5l5b7EBckubFzmdnsQh
M/MpSkgXCCU+Jv3srWh3+GzAaRZNdyUjD62CRGBQ07N7r02ADUBMZFfzBTcoCDpfvuvcsxVn5NpI
eU7uQaAtICobwq5ouhX1c4BRQ3bIEmNnE3i50Iazxk3y6kcvfotkkZVC2YBZeubmpt9qSJPnMk23
mLHspWMGPiCCua+T7lgF3ls5h8eSggDw/SWVvWS9GsdMzI/NEJ7vhBAppgtSyAj1YBVaKUN+YFJ8
i4usgpMKSb91xMrukM1g9vjMLBr8kMhbDen27qpOCjSphjiOBQwzTFg+T+vB7PfTvYLKDQlJDpDA
GohrjbG7ROOpLFFZziagKJrT59xEZtZgxOeau3dsjtE+V/FO5sE2dxRE3HjO0JHAvMXMW86f3n4s
qwq7WntqXcqc52vI108dubVQ0HIROuuio0DClxcbnVA6VXsabzBrzvRkGYGzbZQF9wfuGeX8y2EZ
I0i6621SRLj4UPZBRqHBYJUfbRSfWieOVtOKqXepwDe5UnisHQjuRWh7r3NHX1r75eAoX+JeoSbB
IZZVo6K2A/Nc3vnMputhtNiwO5Mk6sDcdTP7NHfiPlI+HlbwL7OOl3murzoXtyFIX0wbW5cDMeMO
RPi01YNNPwbHOlliZcetPD6QqFncNS53138CUZSRqtknFNMyNdAdjoQ4pAClubaKEDd0ekT+6fzS
z45LUVtMwow7ypNhxZ+j28mjHzhHeJf6WfHdbKdE5Ku5t9bKCrFeeUxPowjVntKYR458mCDpv9ZN
OB8c2iep6Yj3s+98V05mb7LefeGIEIcM1qrNqfoOyL/ld1KeZ6QfS66pO2s5JOQBQW24Y8KClbH5
V7sWJphXV4DJuvVxtmAoFRUkFQPplIzfMqRVlTHdWlWtqJlXVnG6xsSH0DnW9ca0a5vWQ5yEXbcf
/TcnHJOdMw4NzSYk0clsAGcoxUtHe8y21Vbx0qfmZ91xN4gOyVxoasQIQZftyFR6bhKxmq0sOxSI
wNEokKRKXJlBDrdlL22Be2vq42lBMcXFHf82dME/WeS4IQ9AA51AXlkjveRjRP5xGALlesgn89k8
9/2YXXDj7jDaPJYjNwstQ/CZqNgUTiwiNa9Invotvywbd4qul8LEopJ49YnEcjRr8irZ+44kM2Ym
nbNAZcBeIts0Nju41dYCeaFmeURRfSQZeyC67lRCSAAtZjiAkg2LsUHSr3qGqjZuKm/3fiOHnTnQ
mpvB5Egvt27kBu6Fw6vSTsl3W5QcMbO9E93cn4NsFag43wZN/2QhPTzKhOWwhXLPi7HaofNB5kjg
KeADPjCfoKnTUOcMBn5fHoBZzYEh2627cF0HPHfkGXeHXLsDGJuJKsDFMgVZ10X1v7yqDhiYyCKe
su8xDf8EtCo2oF5QvM2TZ2oSB8Klq4diUeFG2iVWeBb3gBQMR2gj2JkShC+mtR+4kCCtX6QPjIQb
8r73S1K6/aM2528qM171jKCttIHAHw0PXQEqAY+GRYDVCbYjyNRSgnkhTXexvKTJXom3wUHAVwTU
SMRB8ChJkvpVp46Za2IuAVUlqfNL5Nbetbpz0lf1vtETbXmh/dduZ2/dtNgJ8YHDXlQ63esCAwrx
8aegpx8mvqccj5FzpUGYmhbSGlobPsELeOM5HKhb5ZYli5X8h8+FjTStDmbvIMDLPTRBYodBtdz6
nudjUCXXK6Y8tJyCHSHf9cLHRM8zYlUvXs4DZ6mKuJ4peU+0fvM6GFdVjI9Bnq2bMsq2kLiM3h6h
P9SxQfEzWDeBE966ugmWhBu2+ybg9wlfUBbYg9CnsUP67U9VQzIaCnukvOMuPVdo7hT7/68l87ZL
sNP/TTN/lVnXff1P0fx//yf/rZoP/kO0nhmRTXDP4/kfqX10PLhMdg6+WA8rX+QQjVA3v6l9tv0f
jz/E4R2YVBH+Cuq7/3KTW8F/QiK2fCZYC4sUevz/Fzc5AQn/Z+6GT2YgvRU+J6Tjmljb/3fVfKZ9
gX67n4l2M3lsCFFdDO3cA1DaL0YTvM09wSWMdJJgfZfqPtOt+31Qxdsx6/4SNLpsDCzWhKLU6zgj
4Oy+wVUZKcp168JF9sTjFnSydcMZAYFGa6DQKMShcWz7DOEHKSYLapkxP2MzSsBHtjXIU9IwEnZl
QptlTEyuVz9aynCREIc+gFV+7Jv6TJXfC5uCvQjG+MnxWUr81j8wVS3YtbvVNM4fKqFKiC7IDSgR
5mMdoAgfDUSkSf5nuvuXm0IU/CfGX8v9F7cYY8Yn01PBJktUdgwq8LIh309jill9yBB3O+6Ny6y8
znIHG2U/GS4BhiFzQDB0+8QKqI0WpITOE3M+t9yV9PZ4y/yXUu66GgFVg+whDqNvpwHQMl4miaGv
8ci56wDEliUit8SlAxGrI5m5PsBYQRh7JahNUjmNT80mjmOyvhoLwWpt45qHlF1oab5yTb84Ee2o
Qr71fv3syeHHK61zjQq0dr2LJsl1FwoXiNrr7a0HYryJINyXdecP7zPR83LS2xAC+w/qg6tpunoj
R6PdRVgcl0mpx4swfQiXedzXpqQCvfBMyjcRQ5C0+pir7q/lD/kBzhzTkB87t7YITYCW0D9lnQWo
XInHVrfiTPzYwUnz4pxGebhp25Ba9tl/s7TxbpW0A0vPa9aqaRrkw1Kserc+xGjq2UbJURE4cxEa
WZ/gbvnzJKJlX+iEUlRcCI3QJu9Ot7sk43jNYipupU4w4xduSOM316g9Jc9cxOkDGrU9wjPg88nN
6MRy7wW2+UU6LuXCbehck3qu1/PYNCcpOrivtCej0iFOre+NqxMh85sFetSYFMYHHS/i8QuX0ozJ
SljrtNfELoQNTT0mHcej/o4rpdehck/OqL3NkPo3S9Qr5Xr0Gct5xg5J4HFI5v6d3ju2if9uR9VR
OvDyjvutIEYDN31KpbfGf2ZBd9tXFaGIb4cnyGcq6+8ud8d/mgJR4x90oBlmvP+BEXVLAvtA3306
fS0L9KNJerriPC7ZSHi7GUfpaoShWAHSfvoAkxtbo323phBpr61QHhvRp9F5nyaUGg1AElWTTHdK
mAvC5kosuyRUNsYtSXBSlLLZGDI8eAC9bht8h3SZdpPzKRLnkwUH2H3lKRQXfqAuhcM7oEYmkNTp
X8/JPuoeizx51EQY82IoIFebuZ6VkvaY/KXNf4Yq/8GoWWDKwHMATAVo1smrOZn53h6DAWF1j4Cl
6g8Wgthj16COks2jMhCKFhBHPJkMpSGypaUu4uRPEj/FcfNqlZWxpwTuZAVVvbHN/mR7GCHC2m/X
tKXQq4qn+BGJ3k+kn+PG8aFco/ggrDAjujTzEXc59bFM3EdXDZISX1tCqpcVyo9mOg3esM2bptsM
bk5/lpFFeDDan0Qo92YoJ1vlRG0AEMQhWrgmOv3+L9KdIUUtA0pm7A7e3T6sqiN8XvU3kYoxF3Vb
LZ9qQMKYvREwwX4bi2cNKvWvmsOFcItL1jT4Cz12FniwmU3ZcU8qnrAYkLG36cI2REETfeMq7y6k
eH/RXt5vTCPKNjF4LW0I0EmuPcMeiKQ9zP784TeTc1bZcMJ3PO6tGDx1wmdzCcjQWA+4Bw8EYq4d
QyWfPe1UeOXp1ex642JPcO0KVezSn+qeU5VkHMeTN6cZ7VXbuHhHZ0Azw+jzixm/e3PcHBTamtYO
jJPOtHlUpbUVnVce28n8aHtVvHRst/5DkgjrOx5GF6JTjLfG8trj0LctHFA47syp/eYCrUAjQ0aa
QsdrLtrvrvPma8elh/w1bvcjbTOENfDTZM5AySetQ8fIQPyGqI+2Tf+5kJa11k4mjj2UPwiYuVG+
YYKxJMfAzI8mE9tWsDCRkYGenElPEZLhQQwWa76Z8EIpuEa+gMo2lwkUOpO3Pdl6LXDTcXm4MZN9
+1aEzh8qlTziGaudK82favbdbT0wSlNw2Z1HU8e73puctWMdLaer3zXsMNTQ5G5TTx3Y6QnYoOmU
KnjtvJdzrTjvHBJSHMiAQ5YO9YUGkbXtz/5GNFG4Ut7gv3agALJz/ox5NbKUO0+kqxErAYeycKt8
10e12DDdGhdTi53unOwaCHLYiJkIABzBi8wsbjdmUAA5aI6bsA/7dQ5zzBuAD51NPcQ4duGuHSPa
1lqPfLO0X0gfuV08ZySmSsiytp8y9IJy3CZlvTeNhOg7AzphiIxXzBnMHT2OkrQGuZeZftHkeG8G
atvWv5+mhT9u+6Bnv8LtuuKLuUc5B2+Yx0pAmpjkfkR7cUYge2UeZjmEmLfH4ZhRy7SAgZzXM7+F
lR3ZH1XBKDCzuAWzsy7T+ct3d8L81lXhMWN3UK0R6L5mBdkigcW3atFHRQ3awiuL7zYmV9eJEm5K
r9qT5h3RyJs/FGb8UGzMOXvPfV4HeyQt3a5XY2I8pDNKb6enjcSFm7c6NI01DSY6uM2AQ6Vj6BXh
WeOK08OAHWXTQ6PVL9F5Y0wZ0ObRiTEL5AhNmr5mFeK+qnjJt43X77o+vpYzdL8j6Mq9owDw1TUY
l/K7o2eY9H3M6Q/GYh857kRQJX8tWvlEDF6+sd5l2Z16L36Z2RhEbE2o+GJqHeDsaV1BKRQ7JBxK
e87R5+XxhpP4UrZ4rQw7tJeeacDHpDChPp1OsrBultkACNwfxsR2ef8mFDLVYYijpggfptF11pRX
EosetpyxmAqF84V4p1lPPQiPacn0JO6VJpESSM1nCgXauFA7j/FiEzoiWvjRsFLSCAgHZE0LzaS8
CISBo5r/FVNZ7LVMwIybBriWipU1mmrKC+UcnYNKv9K0ihGSicsdwnCPw/skwxwMFkqGfyp6185T
1DcgIyb4tq0ckEtZ4bvI6vGYYbK7RcMMs8WBtxpDGwBUdcaxKFKAMP1Rhp2zaYaspKgIRz5Yzj2J
LHCRIs7Af6bx596/CUPvHumsqTcTgtbM5xAvU8QZYayI1nQebOoCDllrN+s2niiziWbg4yrCKJeO
9cGK/JvDn/FbrPam3989ZLX5AGUTntI0wK6aqoBomPllt0kZr75t1X90PkN+4FVgeu2Hbr3p63O2
Gc9sq/3o4oxDlLLAZ8MBJNYjXzlNHoYS9VzJ8PxmRuA6QrUGQSbkeqPcXohxiP+WZf3l1bP96qGL
NEwP96jAQ0asHzGdpGZYvdk+BIo9vZ0IizHx5FcFyUSjkRsnkLhHAlW+OSFfDc8prmkXoydQ+R4U
JnjgvUplSVa2Pw55z2HcNhQGgKDnWBMxgHPlyMG50PdWLSE1jC+ZqXM06xB1BmrupovSLSeuuRO1
pjUmerL7fnjtkojk/xi4NxCz9+biDtl2va+WKjRvvVn1LyFyjU3iBsZa4jNfgUTLLRnl3Y4RIV4W
rPDPLOe47HxkYWWWOs/87JeqS4JjrdOTKWvnZZ5qdJB8ZmnffjE5xW9imnZpfyjKcDhJlX+Go2MS
IBJba9dogcsGa0KDEJMT5Ouw3fz+dRSX85GYu2cjyIdVh1Z4FfpTeP114Uw1JHrRV9e8q17Rqln7
cbKKq4fKaWUG0iW6SAmEmFG/C7vm2yRn9/L7wbMW89DGhCb3LFWj3JCY3Nz6+wefMfwGXhNELmZQ
X5aH2Rqdx4j+NeCREw0TV2m4AeJlWKkytx6ioeEqKodu7cQWIpKOEqwxCus9CQD9riqFv2zY9DbK
nmPaWZdmlN0JA1QwrV27dwMVWDVJNuBdsHg0/j0HQDzU7QDnZnzbV5+2N3NiyIFk1z/0Xw9lm/xt
ippZD++kdEf/HLShdYMFveMvrzL2pz/4eojMunhCqr9N0B0aKBOh++bN7+HtYsQJkMvexr7/rlI9
fHuDTS4Xkj9LPHhtDSHrHrTB5R1TD63RMq2douy3nU+qWpkEG2+89xn6RJG4bnbt0CajDK7rl7AH
wHIFmF9p5OtcFuWXrb/ydHYOhR5+IzjdQ9SmV9X7AVXRyyxHJwIuvAoCgPQowodEKsl3pZp2KTFV
bSoV0U3nqEfVzMEhduuHsajFWrE6uGm47KfIWU0WJswsLoylX5CaIvzCOrhUJEX7oR3HU+X7wapP
H7lUyClXGG0AijVcWHDKBuIsaVOEiZqQPNaBvQtJaLpiWYZCHdjA/fZ1pNz1IzXjD4NfwSPOk/s1
33tLc9Jgs/bw5tlt8OgLWZ/8Oy1qhJH5qZL2pcri6ilJ4+hoSpqxfv//KFrx2Inm574qtXXULL3E
fnemiqMcda0f3VSRsZvSEW04dXh2GFNGmec7y6G6MWjcTSGcAtjXTVdD90oZHuNG0Swr2+X7H8tg
w/sYjZfynzMr2SZkWSxpkfJ3FOTljBR9ukUYyssVdPWmV878WKqwvOSROHXFdkyC+8BZXXTLkOsG
YY67v5jes9KEhkZCc/GD1Hls53k3ncFn20tnz+qSAX9snDtHUPU0UfaSpiy/UXefQwB7Es2Q7lnm
PjT00cbmMhfKeiOw2T6GWXKPxWbh4BZ+KAcMKCVymQeoHcSzJv70ykzyo/Dj6oiCH1tsBPjsz+TT
aAtLp5NrCnGo894hSoy2gdmmL3Y1vdr02TzFkwk8WiHcyehqFErfa4YsBwxFUGreWiz8nhL7ijqd
SQnCaJuK8YzMtadW5uxhs1lueoYNDFFKkA8QGme00MbZ8VkVwoFqEicx0JzGmDiAu2idRUGxacVE
2aLOW5xXvCAW02+Gm/xJmek7z7hMi/eMy+rR6ijARtm3qsByF5y86XYkXOacV6W9rcbxQyfmR5B6
1arLw2dcwNGp7b0XbohsiwT73IW8/eGJFdxvXZyrNHyQcuoPeZ4cY6CYfezoW0WkD3bKgrZ7N6M4
RsrRPeQ9ynzTqpunaArqp9Jtj5661LDE9OMgsIPwj4gjZv5Dq8qPTO8fCiYSxyxIj8j7W3jUVIgg
2pBuSk93+Wwb9h/Zzx/TgIF9LPTHtYztL9CkreVSH1zwuyzEQCkM3iJOLOJfiPvVdE8vobljcPbi
n0Rvg7X7Sona1+BX/aWRiGoMF8WfwRJ6oJD0JGKRvuYczG1VbWeDUujMnsJNpx4ol6GyMXc/fSPG
/pld4mkk4c5rfqRFpWrrJ0vguv7su7pbG33tHXMLYULcp2LdO6p6ntzi0/Jme02zY00JuR2chm3h
yehaEGt2QzmxmLHXHHQztUczuQ5VUz5NOcmCBr1RV7JWak53cXNng3/f7sa3wqlfqWuC5GuxTnho
3U8ol6EZlFecfj+NCMuggkISWe+ou0zZvYmgpFcq18c2nPYq55LOhO0fxyGVKzcdJVIo6s1Vi8m6
Gkiu7XNz4+VDfglRaa69LE43lIv420LA3PeY2/qof7JVSmQR4DjqaMqxqOr5cR30EmH0Kl0pvsw0
x/kNoYXj1yBbSeRPbd69e7k5kqIWnWhH9Z9bDYiivBdtk3dRufOBvLCMWkwCh1K7PFlSvQATzJsy
oeWLk5mnrNHVYhBTshFFku6r0kODN5bDW1WhcM4Mh6o4LHEb1wNbaSGnNq4KuVWl61+nYIbmEOkh
igeXcTl0Hyrf2DvmaJ9//yijgvIam3wd/AtlqS+UV+dXmtwONEdI4gadcmkSAkGW2nxGoew8USbt
5/Z5gA79RpTyafWW3LlJMW68Um4B8KL3psNQqTCzDlTYssW3KamYEW/vbFpT4AXQZdzBWBMdvF38
SfS7W8bP95tzFcjqEAgTq1mbvXtpeui5i3QS/Qgb+U4R3YMPDDunpPHDaoZmqdBvreOIJDLQTFDY
hoEFUC9If+Dg2Q5LZLpdaVRnG4lIZ+IL8EANXXILbEAPBLqCFLu4eZ9fMe2CNbedWjYWCFlBw9+q
yXAkE8r1hf3zVAUkYvkOgk6M4qwEBUykg0W4RBlR6qpaWon9z7fyxwJYe+vjUgUFYhsh7yjNiA+i
UapfWjWJGHU3P8RVEqxFTcertj7H3h+PXWeegzT5bGqvvrTIvAhlugtOYywsbWEnK21P9aEO+i+P
jpwXdEPxtglhwsu8RiDrnzF4tn87sEUDEOHfOFXrZgyAiFynv8zJxAM4iDeZev7aj89ZMiJQMbF6
jIgO2GOWpVlV68Supysm/vEIof/Vs9vdERHnwxmCvZuNK6M2bqMjylMYvntWPzwFDQK3gmbkF5t4
82WjxLih91Re45yCPqIuqu9uTE9KNB3jc8ZzCLOY82QSZJAdXBfdi2sbD2SJx+BlxmeXhTxELfkA
fRfefa+UYojxPqOg9K7KP3FCLV+WVJtoLv4l0wUj8BZWmAmpwgnk3i15Eot6LNhzY9vZ3fncsqX4
RNuf3TAw71tc7GSVmck8AiF2h8ALkrUZ2xvKoaNDRuA5QexjutN+4e7MljdQqsPuAh5jLowmto5T
Uq35oxzFrfHu2UNO+ibhE7Hlf4jajEFetXHTIj9a7TQf9IhKwJs64+rnzBNYJTmSY5yiLp2ja4/x
Z+Vp3vlDQqZYn7Z3S3zgcgaL4dFPrJhJCMGLlA4v25gQ0G1pc1Og/4IhwC7isOeYTZHfpjT7ylr/
jRhWMlOtINhaQ1C+RJZ6USTy/Lm3fSB4+APuPyBg1tFLn1tPvYNwfZjmPc95dcVIslRRH16TAdVp
jZ9x7G6neek2fv7mUHd9HaL0q9T9S48Jjp+FZohWEpJZkAWWx9jza4jC515HG19JHIAsy6um7z/6
PKw2ZUtrnoUN8ZR5+UcOKvA496TJ+78h6D10g8MUsp8C23kKjX7cC4gTRAWkXADRVAib3WMng+bm
Iox+aYW1Epa29k2Biq6pukt2l3khH2+QlFnYmCMBL2JW0QkV1LEto2pHzvhL7fk1Ll2Vb/ABt7R3
25Cp990Kckb8rk0Hh3j2SNX6FmwJwASyKqBEguSMlgAwHjhsWxVijdCecY7A8L2r97lXsYqPTXaw
2qeazsJDWCVLHM02xp8R5lSb598PzrQj+rF7iKKZwFiCzvI63g/xbmjt9Ex5EcpbZGlTxxWZe/wo
//UhsfmhxOAv/bgcl01h22dFq3CMlYGU9ItRpsH2bk9f1tJrT+XgbHqUNebItgBxDlbMxX1iCHzj
pzLZqfnWRgNrmJyeodLYUMIAyptU2MSfHn4VxQTiob8eO29n30e4ICrTdc/7eZ+ViO4cJmru8ZKI
FOJIDyk5NsAboB5tYLEUSFDXyTZ5vhKve6oKjjFNyQl6afKREZ/cSliy7Uz5wdWHbOFkWusifVNT
ld5GohBuSvBbazzrgN3tnA7afDZyN3/wVLECdp6XZUgR5+8AkGM5WBWR/TWNEXL+iu9mpF0VGgO1
6D1eaJuwb50NrclfqbdhVnkfgmzOOkoOXkb6KgUO+7Sg+iPHAoLbFtM0j1PCHEpWoPUPW+2UL3p2
x5IuumPTsWYrdjL8waACUa+bxZy1ap+Qt3grJUCWKSheCmjdKoLKPxWASOt4RKyic1govCDlm0Rq
eZeWuDerNT4VXrDNGAa8o7DTPsUDumNYX6TF8TnFLMbEkfRX5I3BsrFJOQhKazolCBk1le7Uc5OH
oXPqR4tCHYtZHXp3kBeJPGxBked4bpuJtCN2J6BW2CVu7UvSYVisCD7E0/kRF2X6hBqG8kY335sO
pkAl8LmxiUyLOmlSjqf2wAMoj0bo58vQNMtdFiVUS8vhUBrjtLLFuJstg3imRKtnauiJEqKd9rW/
4/9ma3w3aWHxugyEl0jbX8fdDO5udPnBdKhbQQZZ7NW99l6YxTErHO80TcYbeAgyXr/6sIjRxdeB
tIroLVgJs6CSs0K3NWC8JC0QGgR/DMbBioEiJ099aSdYW+ze3jeKAwUrabmh/JSCXZdbKCSfEqmd
ulSUYa3zCPF9k1CwbbN34MjJTsGgt1ECTT2NPcGo43wI0y3Fhf0pnNWZxxOdfELcLSGl+XtvVbgs
g50RV+FuSN338R5nWlrNmoS4zzDS5OvCFvdMZdgXX4WIKJizlgQKP8v7qmTdC2V8BN1nGiOsRL2S
JPXt+s5REzBKLJGgj9ZHOZj6w9LAXbLrFbpqq7LGjZMz7jh6GvgFEGqIJnhPGqxGDA9nWET5tbXD
5kpP4LPIYnVpWDWbGKQqNbldI4myvSXjbdnZ5H9YVvvo3j/4RhaupGsfmoTJt65H/+h0/xI3uzOD
zXAT9+RKRshrXGt9Bx/Q3bhJudVunhzu/cHujKaJ1+AsFMLEzo3sZTwcp6IfjiTrkSPrDTid2zy5
5XgbAE59TX4jeXJiTsU17G33AIpVbdDTk5LjVRiTYm+oMJbI53wkWkiEoTpRrVG5BRfhrH2WVbtb
cm4APLIK7TyR9ezf2QPpQfmj6Eh2yimhe6vvuWlu5Xw0giwGFeMN99Vn6IOTxhG9lXazlYEJt5Ai
Fqdd1HGGJ8ipZ7Picpuq5zDxTyFOOASv79J1LPqOq8eGnJe5xxWTapuvCdk7iPxd8P5ZeEyQXpT1
BIBW5y6tQYWE4MBRZ1CIGv+x9WJnUM3JuCBqN7xYMUtQJ7Fo4WwqTHPaI4di/JT+SuuSgOhRaxTO
mtU3Annrw5wuOC9LTrc5yQgYLdP3augA3cHEEHshyp/BPniC2kUqmImUjbw3xY6X1s6fwtD2QXT3
aBwIhIKS2CFQrxXhY8u46f8xxxAJRyinnZLZgu+hhzSI742mRlXLdRrEP21krgy/+VJRVV4qDhk0
SrQu/6ZwOJIg4TDqji2WiFUoVyOx1K9O4pzxB22Hsn4x6+limeEtyvCsGQFGf5Je4Qb6J6d1XqOK
ThXfVsgqMSCu0hxrE256uykxIdrxBzn4cGJd8EKS1EDMt3NKSI8gHJcKqRb+2krf7YL0VHuleU8C
v3C4yAlNqOVN0yoEWV+1TvvXNEpQwwjFtDKsi10OjzGJz2kq1Mpvu2f++qWpRutAvSKvURGOryn1
CktZ++LRKRqxrEbWv9oJMFvh2nuwVLzKQxxUTTP+TNx9Z5yj3VkR1nUmQe1k9NJ875ryO5f/i7Iz
241c2a7tr1z4nRcM9gSu/ZAds1dKSqlU9UJIKol9H2y/3iPq2MY+GzB8/SKcOrVVapJJxlpzzjE5
R4cD9rLRN8qtq/Y/ceN1gTNYpIG7eVlj6Efoa/X+gYsD330RXqyoGuh506+sdY/LZNq3aAifHdSQ
rYc+vM6Lpt83owaZcsiAF8oi3BYYXDcMgZjPUlE82rq59wz/J5SQ+Da73ni0jO6XdOQL7noEdEt7
jsyZJyp2hB3I1Zy8tuyOg2mWT5PjQNYIQ4KWcUxIbHrOMf2vM9pcWajojCWufmM446HUz8iZBP1X
wpq3bSw92FRtfYBqgvOX5CKwj5TPzKp7Eg/6tqy/koUYtorf9iMXLy3uhTDfEKt+Jlh7O2gElffu
h+yDJhtESnph9t2Vc/XU5T2VS6i98AbhPaym0OERlRLqNwdja0dk8PQxAvHAjjJ2BsRgft+mc54o
63wYNK88pqZ5I1mqXXFYAmtycZh2Pr4/SAGntlz6wIv1j96fl5PAq7l2+gzvhd5g0KwE60WZBb2N
WNWl3IRavgypmrnhfujSIpr7xrYzZ39XxIW3mTTsegZFeyKN3kKON2xkINdmAO44NrVv0G9hCRCU
Xsd+O+3FlnUji+MEsmEUt2uvX3DJz+zeHF970NLhua3x+IgZRV6wCVznTZwH7pC95y3PdfhcN3yS
NrVT4S6rKGXCuxA9mTK/AEqg8qBgoz5IciA9fg6XfqZxjvILSyXH0IpnzkmAJz8WIzJ3WtLcaPZY
D6mfMhLULINkf/IY8kSyYMionjBysvqYDdAzYlzxANL2hGNKjid8dql/ebPunyxISaL3G7hzAIjK
wtovsGJPyzj2e7TVcd2SbTkbkI1AvohwV+E7J0I27+i+NgNM8dwN28pBn9MY8+Iv7PzlPTb1D9w+
/bauUFyzpot30uFpa9h596oJDJvtYDt7Iqo8TobcB25Zbg2bZAKt3d7WGozhYFnkZUljZyeXQxmD
TriP1DF3hIyz6zs6JNgR3pfyzZJg55rQutpOZV9N9aHB1KsDnVk7UToEBS3hq9BnaRgttRtI3Zn2
U6uPt94A+JNY5lFokvIQEwATWy/S3+JkzFr0BfbjiS/CGmDERNFDvXjirH5N0mvFWoI60p8w//Bx
p675OmY1D9YoXXlTM/22sShIKzn16WQfutJDbKfcBcoYngvfq7ZTCaSfwmj9iqPr0Wn8ZONoDSVu
DPl5k7fHlA13B2do5/k8itDuae/qiaoj9+iif01xYlDQ0j9hxj5rM+q27ngv2kIIFRkpXZPI1TDH
mCgI/QEVt6E/hXinbHtyABVKPNOGazS8jyb9CZf9a0fSLHPkNyZG1bgLSrH5vZD6WiKXYX9mFEms
/pCXEoYtoKlVpIj3Djf8aua+gDP5i1q1r2JSk9mUHms3PvQDJwYpiG93Zs1DqI1+tBCFD8wvK8NS
Jq6eLg0plm5DKQsBF5q6DsyZNIpM/QUfR32ycugLImWdhMvbW+scEzflYppXPPHO8oMlc7g2Ogrl
IDh+1hcxZZdmABltFKAM9CdZpZ+8xkcrxJo2aBBMkujGQwG+/zhkKyJozQ6EdoS4h9MHfHsJvUwj
Ga7rTGq5hQtiyTDqx/FvDt1swEscIU5MDXvM2rImIUnO9ydwjZcQv+DiOp8Q484hFfAcg4mYaIBa
VlXN5ip13eJauc2xcEXLTQ04Tf9cdjaTaB49aXoxHiKUSa5jZGQ3pb0zBLaoufPJnAq6gpUzpu8y
wnWWdh19+9PwWo1A5lHz3P6hJexJp/xu8McnDC32xTcC1TKx95eQxWfXRudGqx504GDHmiXA3s/6
1xAJfZJuHIwGLwNL+0vhHGYKeQQ2qikizl57TkzNbbbGnSdXkwBMUzoYG5JRW8+Z+YCmegxL/NwV
JzWOvDyX9HFXJeHJb7V3L24CpyLEkTneeUzPOM40zFYhSQdY8yRUO04yOAfvOQllr3xLQv/Z7PTp
IdU4MfiWzvF+JIwgl/yXW7Fejf2eqrqaKgpRvM1xj6OPeXY9daibAMyPuOap7zJoRaF1PQ5KmDtk
WUsU6TZ5Cg3n59Tb6dni1WcCHk6ckI+VM+4Ts8AYEDV3N254qckmQ9kMqBrbk1wKUwANPqezCSVN
m4h3W7xKC4BXnmDb2OPra1aYQ5EuNzHEbDaZ/plv+xqV1beP880eSUpNesz6n0MPXv7kU3cDzywu
o4XCk/gp7DGXfDl1R0b5miuvmIRNi+AxBJMC2y54XTkKudWxzelikhVhEi+j36A0hvgRI65cxXP0
qLvGcCpNG5dZkhDqpxJyh+Ox2NhWzVGqH6a1a/XzYYb1yU+ZftQm3bQta66gifJk3Ueh9bRQ5WTj
NBNVsp6xZH5k/R1qanRIvPKO74MLOnynSaGGjdRstMGrfiUxkgOnFAzJR5qsbz6j89NcZHR/aGVL
DhfDbdXdU8oaPozGPk9GKgkmDYLHAu2EidTG20jefrL1/CKoV4wrXT+yIjpQpfk2N6VP5mVIt+EA
cSX0mXG9uKzIUOX2ivkm28RZ8qYVBreqfkLtWhJyNSo0yaOC0PJNH7/NJQTXJQMwl9A6UnA8mBje
Mcev/MH5JRoYVF5CybNWwf43BJRQx9zFpeHigcRUaokBC7CmIzGT2waHStJTwyPXkNHzdeOlomwD
zZVtT59Vu9g0qATw43ynx15AKGLmjB9vSgfcCQXDsBKMB32jxxa3xaSuzh1Laq5edp9FdWcb9zwM
2JisiPsS8mW7xoRMmSMJQcA9ZtcbAWeFb23ksKezQvYsbHkDj8t1eOpn/SSJCrLIp3jDq5P3eMB2
3ZjwzMoGV0Ze0Hk4lP5axCGrD4+XtSpfiiYKgzYPdBZ4exHjkEC1lUs8rVI5fFV1e198zNgCSXjg
5OQztp64WOZV55HtocCBcoyd17avvpDnaPKbDZ7MzchASRaFBuVqqnFp0x9dlBc97eINr1wWJLb4
UXBjAIr3U35rofmzhdaz8mzst3HlPBLf6ZlfdmWi/TISzKqNPqtZuwmMmgGpCb0/Au7L7DOlep+F
RfMNTV8EcSoCqQgcw1WT/CIj5Oy86uqV1S0hT+r0dQS+QWXg3pQNQIWutBF0MkCRSX/Q5PCiJ721
K6b+HezQwvxDirDqfuIcNDd0DWLrA5fSDP9D16H4e9ehA0yfllnXAXQPnNP5W1smi96m4HVa0GGJ
f8xGbGzySXWz05fqI7JYsSM2Q+ujTOpaQLQlZ8lQ/QgxcTky7Vd/STzc/sHY/2t1vfh7YStkf91E
NQH077iGMP/WSWckolrgSExBZbEVIzTyMI5VSynmILdUYTK8NdkXwhcPC5H8sqR2qRuvCrTO+XJL
OpPzEm5jOb1ADOeSNMTmf/j+/t5Cqb4/og3iT9rC51nwzyGH2rZZoxfdElCbTiLLxQZUA8LYEw9X
oKG23MVs+1ZOnd4k6kM2193b7H5ANeRRM0wNT3R7W47EkYGsxv/47v5XPYuX5LOtuupb/j/1aZ9V
Pbf0rsl/++c/dv/4M4aWzbt8/6c/bEtJPuyx/2rnpy8a1PhU/qH/+C//f//y/3z9+Vfuc/31r//y
/rtQ99NOtsmn/Gu+RTgCSoalc839902LR5okMm6Kv/+bz/yvdIxve4SdTeGaqlCR9MmIvPWv//KP
TgnVbkrExXRpOP3PbAz1jAR/qRT1dNvXPT7jP6Ixhvi/HAcNn7eFzd85jvW/isbQo8pV8ddCCd5i
nknNvM6/Z9mOqa6qv3SX6oWeRoAylyCpr1S4O1tv9JsfJuxJL036q6VRzwvPYNsCN/ruHH8fdVr9
lXbexS6rXa1kPakEPkdJfRWaH9MEbr3YjYChIgiSu5xXMPs5OSm50EM3lOiHYknnk5u+45bOsLRS
fLdY5vJoS2M3TERYJInBX2VzR0ox3+dC5lsPznWQWPmT7VjftYCVOGbsQ9rSPuiYcifVPTAvKCxG
xtlktMZzovXvla/Mlb2Wb2ollkolm1pKQNXeuD2/DUpWDbUKtRWlFZ7/Wirp1USDlUqMpUpO+VER
aAuUWoFiS5NctamViMtJKixLi10P8m5NCZiSe3Ml/LZKAh7RguMIAhiypYZG7Cmx2EM1lpPL5l5G
L5b3ZqIqZ0peTtCZXSU4hxSo4Tgo7kY1IEZPAxnUVtHWtGm7iC58y/susATipf5HzkbXHliVf0DO
uUz1mYI18zlUEjgmhXWnRHFHyeMJOvkfmgno1+EaD9RXmutYSeqe0tuRQAyKkqALKeH9z/9VocVP
SpTvlTxvKqG+UpK9qcT7Qsn4sRL08z/SvhL5cyX3g0onM6gsALhQCpwf2AIyZRCYlVVAxzMwK/MA
egdHQy05FlqkH925etAsrAYABAtlPWjxIJDJmc4VroRI2RNmZVRgXcHJHe9Co0wMrv/K4hP5Vdkb
DHwOjTI8gNiJTo0yQdDYmCpTxKzsEZYySpQtS0O4GQ7Iu3CvTVcan5IrxrbXRdjJJXZonNXwI8NB
avaToVNSTZtfK4oNuYf0lFIrua45HWL3qKzbnw/W3IK4yjhNONLLrmW80MJpZD8RpAQ6LQlx5IvX
TDAHzKYuT5Por9IR85FQbbUO0+G9zt1qj1hIt6ibPoalO70S+XzJW/cSSuoBkgwoCXjrI2DYwxzV
+i/Z+xtbn+wHXTJC2gTtcYWQLzamlAqWbOSZQx2MKQ08czZ+lTRkuzrhW08VB1rjka6ZxxG3N+uZ
ABM5lg9Bf0uYw3hDsh3TGtCKDOhYwdfui1ves+obIs1gamjylZwhzLoT81GTY2hD+4eAIEg1Fdny
ZvXmycWn9QAJMWkd5zxrvO0svlvOUoTUS2nsuUTEOR2FPMZZdm4RhQ/abMdHnaTSyRflzhEFSyU0
kG0Ob+mXnzyUyDJ2XuSvbQZGtCmpWGJTPj9KGxQZSvuLjmwGwpBODI/TWrggjJgRRg+j9LeNvtRn
ZR9Ywx7r10UBQFUaIJYmmT54IJqtvK/vprCeZNwXxD5mi+aMAaKc7J71OCwDh6zSeilGmiAqjmmJ
uyfzFZ7ymiR/bKIz+Ghnou1gsZV+4KPlzYzlz4spXvWyXNtZqLEDNCQjC0pYRaTq6BTDcEoS1sn+
SP1VLqzXGhvcpaSUuysM7Gahn22jYHYTHRiLrh+kWxvPIp/Vlaaf4nE2d4NFHecSYfG2WW/kJKk1
NuVHpzLOelLkeyu1fURiYxUOg8ZyAN2TtNgIV5I5FE2KfgSux8FZ5o3QKZCi0cC6JoBAkMUcEKyh
aSkAdRpEDD8v/siiX2mqk4jPecKd1A3JtNPG6vC7Kre2pH5qaQxzR6NZuTZ+YrS1Tj3C0VYKbKQe
qVt7KbVrwdzvp9TaauxoNa23rgPOGJuAMg2HnNoZAAbUElFTphUW34JeLK3VDkNkfEILODh5d2tp
8TLK6sRv4b0m+bjydO17YSwGXb0yIkEOPqeqkt6C320xvi+g8dlLaPc4o9FSam0wdqxPuXyeJ7IJ
QF5zLGYCdF2aozpknxak8A23mzsQ62e+pmdkv2rFZ6aYJi6MfYLQstwk7Xn+aWbduh1ifP/kkutm
eCJeN23mbKnXM7gp8vX2g2xy/7iMFJgZYwdt3j7WWuYfSdm8FH0SrhDHg6hFZ51ozROTDttGj2+p
gTVp4MFmhcmhz6l0BHjrX7IiwiW6yzS6ameHgp8ShI/mVwQfNQeRG4TW0U0rnuVWRbytYfWzcuZF
HO3yLjSb4nCzvSXG4u5hswZVYj+OaTj+cq12O8lmfksLoSwqnr8zka72ui03RE64Fz+nWSTOkCnx
dWldfV46ZCQUJGoKbCibSzkP+3AcqHuhGCkBHrCCu/W4zMiJY8RyyJd30Rjo0kYCWylzHnrSoqfK
Zq8MIXnvsrIZEAc5NvNSJDbYARMwzZzD+lXcjT6xd4gPzF9as15iblNFwchTxL22Ybvi7xvfggy9
CIQMIix2GPsXP0UqbxsirdWLZWn2emKrjyV1QjxMRR6MbJKm0osfQ5l5q4J81VaPsujoC+/cvA40
zrQMg6sRyOCqoBgFLi9YIkoT+CHD6peq7TAbWtENYpXukN76HE5pgyoSkaFwo/SuQ1Gl3ZZqQLve
0qPYbVwbrg9UNd4H8WXO5X6uFm3V2e5dZpaxamzSXRYmj7WL+FnsJQawTejbO4IFjJw+rCJXS23F
pm13mf7Sl311M3L+qiGN48bUXUtvBOmUAY2HhMK1A5dGoiS2NINtWXuzwXvIafxZj4AHBh5qWf+R
snlZJ4JFpzSBQmgPfgr4UxhOtrXMZg44xkCPdPQ7a6I3P+zeOC3QZp2hk+BOOJiC/5qYDD0+Roq3
vDqzzF01JUR9O0OknxsgAKFztwEpTy4nKXCIQ/bU2tYjvojHUR/xUNn2Vc75R81ZaGrdY0VuDhN3
+oYzbj+oQgy6R55F7eydzhrY2IONKUG1oE+wefeYWaYU7LrO5mjIHGetNUmgCcS6Sc8/Sy1+5gz8
MYfc2CcRkjij1SkrtvPASjyDqLSCVJ7C5Wc7GAPF3M1hRocV50ZC2zoV0Uh9AJ7dMttpqE1UD/7W
HJYgnih/2zr1AWEfxeQySZ5F3QTTdtXr0tw3s7Y18ubNrm2s+655ycL5iDH5pMvh6OREC41Tl6kW
AYcYQZ19G/z2dZ1Vik4wu8QcT48CCBx2Ym3PkNZl+fcQS5wecbQ1k5Rnr+nf0SreoLreM2f+4bEg
jKcFhBylEyYb7dcp0clwNomPTA6+K4w/KqIeyawaF42K7VMH0mcVY4FeuS4r+4paCJccUc/JcJnC
7eR599q0u9ViRd86wNuITm3PwhGnIAq8D/gcGonvzVivonjatvJNoOG3ssVYmPyMR6gyAtOCZabf
RugcKsjD9Mp4dzcyH//8eCapJESCgZVDVO8zPf3CCKRQNf3GsOIKBTW8h5M0tmVhHMYlOtLg+F15
5oszxpwpkg9PGbyzK61T1+m1iZdfGXY74MH3gosqdAE4tihF7CrgZySp8egOGv+ggVEn/W5776D3
zVtGoQaQ+yXgt7iJ1Knb6t2r26bfUuQflp5+L3n/piuMXTdSJWE+loAjlxQr8zC/V97O4E7sf7gR
FtEeGprj3xMS2TztzlGefugNk0WBq0V0FoXo4R0j4DketK+65NRZPPi1dk/K7q0oo13YpB99nX9g
J39KeB2le+A9dcu8I6uxs+vwA/CTYp7/8E3jkTqYQ+5Mm6X3vly9gwUssYKlRMZmHpPq6/sOSz5t
SdZd5R1qjsWcYyG0DYO3cvHCqiRzFXW836vmrSyTj3ghmpe8IWOf6QB+qyfxWApt6/rGY0WhkZ7L
m/rx6K74ljngatI9QIqSj9L37+HI9x7HjzFAXt2CHBpcoxllnXnqCIhpRdaprAUemdSvea+wQOor
XKed4YHytO0TVJVHxkJsBN0PowEvBDVWriof8ypHrRUmB2UKq586xgLi8MtaWO3HRGhxRZg/Ophk
nw2RbgZsVpx24g6f5YfwylsoK1L+BUZRP3RvWY0K6gJc2LSQBs1E/zVQyzdlmWoUmcWm1OPP0fVv
y6TvnWmkxLTstlhsmsDPkk8WZ9bRM0ZMa+nek5gBuvxHzFYY1YaelrBweSS0Ex2JrL+7JA4wDIlL
m2RXkoU9NB3iC76OydQb8bRrMZAtD97YEXZ+u57qsj9VRZoFGQEwjkzeoRn6+diaMRT2MEl2cNDL
jQWnbUeyO+B51e/mtJHnOlluQk7gGJKMUi4rmm5p5e7mGZkeY1lz0jLckHIpsp8MyqPTfZqa7Tz4
UhXLz1p2dPCAknLSIKf1WXPE7UnNUPPM7fatsfr6Malh4ugL71AfLEw1u6eY6UjqpX70GB8IRnPH
9nN+eIu4s6HHSNhZ7R+A/Pw0U204E1diCrfBxYgJiSvzmtvYocnUY/7T6Msja3/tZtdJ0Md1vHFm
l173hP470T16UTWeKw66+thi6eRFOk3xQIAZuKKhw3ry5griQrFzi9G+epIHsjMIEYD3MneTyAAq
44jakrXBQjZPzCd+g743mNcyEdmx9Up/NVdBPbMspe46e+AP3lgEEpTfxmW/eWFZMly0wu9WCR7C
g2VwkSZ66B8Vm9kfuaQNNuLT9Grbrftq8dL4vCW3dIZU+3Gc64c+8l6jVLTbGdLWse6TH76nvn5o
zy9+P370sn3ORNM/sRr6LOKwOWOzqTYzNn8YyxGx55HfGhzfIiDeDge67+01JRTWxfSbQxqP6cXL
qVOcrRFLVEfbnK175iFxZLKvHIBtNYUrqPJwD5MqeS6TCQyWChN0w9nBufUU6lzWSa1tCK3ePLfw
N5odF+eapgBf+PbWpxHxyMkhAyMfFMu+SWGBddRdPbITp4Qk6sBHYHY2W/y/ZqafEvUBJ86XXaSM
HB2o5rYjKsTyYqYASuP6mNzkzgoKh5uAZtAjZvvlHGBgzvddVl7aWR+hWWcSAIO7cnRjOYcUgSyN
LnYa/MeXfEhaDO7OO6i0Dajo6TR34L0SWVMl52jykZxNvolqonYEktaVNYOVGDmG1CAQjYhckCmo
6ya1s+4wiEwG69I8NsizyRdTQO7l616EHYXbbh6s9dLO3tmXtJN0Qs8Oemh/Vebs/VL/gwr2DSsq
1jAcp57TVkru5LSn59oLBQfWJijTannggHLRJtTDMYzBX/ixfh11lkNT7L5xA1xZmfDWYTlpJ/rU
nBVqOh1f5vAI/5z1mx0/a6Xvnt0u+51G0YOooX9ELa5Aklte2Gz0iPIDeqqczeLBMAcMS77S3BkK
zNZr7Fc1AWep0qtt1gArc2funJZr2ie23/vIqR+0RitWOqnSzTxcDFXCVtHGNqpatoYt4ipXVW24
GUEKzO3KUzVuTepXe0ebb/h0Gg9zdjVQ+cbSaMSpOL3imaEdocW7yVFn2cpUkttrmp92mxIdoTQn
VIVyEcurNXjkGQYzdXOYDTQEQqTWUvk3GW0u8Q/9T0WdgbHZAuU5jnWGqS4IKQLf9kuMB6fPTmxc
fvjQg5nHVAdS3eLwoiYoVsV4larI09K5DTCUsHnym1VJ/GlvqEo9T5XrLapmzxv1B/tP8147g9yQ
qo7PU8V8NrrwfqlJNgFjT5ACBv/654MzAmAzw9bbcrqhc7ujVVcfoHHUOjgTK8b9VSw0yttNzvhB
cFMF0u142dcM3euOPkFf77K90zeXBsY4vn18sU3qst9CnDw60TWhs/jsJDZ5FG/Yx077axqtfSG6
wCQHsdLmkHNvRJAmvZdR/SmWJNosVI9o3Eq3Gun+wFPliEVJKrfo2hcAZRENZtqq0PTq1rnue6qh
7KUJG1UXkm+sihfBNsT7JV8+Na31eSgNvKd4Q54sj5BcKefXlr7ZX2Iuyw0XA1YbifOrZaaDxZ1r
I9FYT+TLRvi8rx3ZdNyBOvCW4LjIdpBpGn0qJCku/chVqWSY+Sphk+0Sb8bu4da8as3vzuuye65n
rxhugqGbqscfsCoHZn/I9aSyWNyqPkvU7E+S3Fx2qusyUa2X48L7Z1BNmJOw7jgehk04wAm1xXAk
0Ysbvb8L0b970rcAT0Caa+P5gRKD4TT3rTi6wBV66abUW5CLc5GGbjQqPAoSS0HRVfdG9Xe2P5Zh
bOGRL0kgFyRFe14wuzUSwK/q/2w6mkA1ks7SQ1cuc2oNbGLlW6UA7J1F25QR248OaMXG12X05GrP
LQ4VduglFYBUkCaqi7ScyBf1E0lWmswJGiZH9FoAaPwKRqpMheo09VS7adcOActDkM0Un4aqARWX
nKYaUWd2Tz5u0wYC1QbTn8GapSO14bLCpk+VVD52TOfY4JJKpWsf4B5SskQJ68Dyk4RoB9maflaf
olaX64LKK7pbR9abdAloAakaWjIt6P4kxeWe9ZbNm49tuKeaYFMqYVv5Ibr+hyhK3KhERIKU8ljK
r5prXXLpqJXLimGse29U2Syuke8UyvUCy91QfbRSNdMO2AAm1VULG3PaS9VfW8bQfIycxCjNtmNM
x20803YLjPij1Om/5fpHJaCQJKHHsVIduZVqy60ienPzQQ/pmF3xT2OTKFJvX+blcoVbdc7qThxa
1cBbF12/o0en3OiqnxcVzV2XI529oWrvNanxTQz6fGk36zmj+TUzOm2/copZYkxzc8q8KjqqP+Wq
Hdjw6AkmPWbzIXwY0BzQws1iEyccFRPdFoeEhdFGWECTKBpkGGR2343M8CO2ZtqpQAE0EtPjTGh6
Is3MghvVus8GUBwxd8uEWyRXEiBX1X3sUoIM395dxboxB5FqSB5QBnoXoKxCxq4oEGrOfUG3NfM8
1aRAUKPmm0FgPhpjPB+XOfnNHjq74ikvV+DcwVWqtubF56BBDpbUnupyznOvDlISIdlAaVhuFm8U
ksxbnPxE/IuCSVovnItUgTQrGcBwUseEfl3JbW2IgAp7ETiFH+6bmJk5tElfUDttz7q41aqJmrDe
LpexSbK7DDrVVi3zetjYCRGM0qdnx7fwDNtwEdoRkKrluRyyVPe1pTskDmYMumxl6qBopq/azqOT
PxKIEGiM67rv4zMigrcCVZFu6lyPjh4xPUguHdB4eDV8LWI0pVB7FC4SvMzczWcDagT/SXLwZ06U
BdNDSLn3oFq+TTcZ164JxWIYQrjj9sYb6QS3lzYJXC++UG/n7TML41QorHnXLxEVVAsnTicX265O
qp3N2veW1tcmDG+GzMsfmRBng8z42q3oTvXDk1joLV9Ug/lEGbfbUQA2JruGivPQ6O2LTem5hQ0g
RTa7DaoP3ZWZfoXmw06u3pMtzh5Iym+QuiFG0Z+zarVmpeMp2kO8/ah8OtcJ4u9LPSHfRC6SScMB
TtQ5pyyZvqZsXJ4KBIJ8WH4DtACumsRfTazT2loBEy45tFXL+ODyRD5klMELwVsU4qraHGqBSHib
wF51986ueElUmzw9PlscGdMp43COB4dm5pbu+UjSQj+qPnrILTy/pVdeuw7OuOm2lNtzjkLf4DiR
AeMIOyLAy2jjnQHu7KacCYawXccpvbG17R+EFcrzEGLsihBIOp3cHmLmuMvjR2Sz7FBCg4w6sJDR
gKzwBxQJMbJW6MhCQSRtaJI1VEkI7jWwWwWaRPG9pbAngZPnQa5wlLkCUxLiSgIEVFLmQCsd7AtM
Kj96hbM04Fo6CnApO1CXroJeAh4pEVMAYWrmB9klgok6NwNX7Sdl2O5z6JlCkpbDnHuc4bWfU19+
Dwq1aVlANx2F3xRhN+ypeKUEjZuuJWbzoYDIMnR1vCZAlp/bFiyZQnq6Cu5ZK8wnOAyYP6n+RfSt
2ADIKA6ovxcEk0M0Je9YW42t7DGP/blgO1iimus+5QouOinM6MA1BnXUVvjRToFIPYiklkKTzjBK
mSjta+SALW2qp3kGYzouRB2c16UyPpbGOUE/MEGeVvW5YxHJL+GFKq2HCTIqBvJ14hDZaGCmzkW/
G3uazjEJM0dhrbThddAmFMikeq4VeNVT2hgk1nlOPgyFZs1gtHpG813FF0+hW3110MkUznWJsInj
Kw5BMubetssNapmpcKjyHFFMo0HKqHPIpSnjhcvtN9Y5tpZTDUK2175KDeZCnNb9ic3js6eAs0DS
GllLLmCxx5A5EzXy34lKE/AGNVASNr3hXSHv15OKG9Nx34vy0JKXuc1ae3ddsLcaayIwNckhljWz
ad6eBXZvhcotFDTXUPjcWoF0F4XULRVct1SYXa5fBd3Noe/2IXkIheNNxHzTp5ZaNHgkH2Xmd4Gk
ZLolldXEGqhdKtsm2Ow8YQji0zPsHk1BnW2bOvvEWfJTBZHQG43+gdeRRXSM+hgOr3NuI60n+Mp9
V5tPWjsawYzjmxWgtVyiGRhY77XJ49TUTGGW27MEsXUAqxqdtLH50y+NjR7G1Zse9ogv+06L+p+9
414w8HjnTI8Pka5W55X5jl0dJUMk4dVZxKoyI0ooR7SEkWzOcUzxIIwxkpIFgYSfYXrAuzw+h111
FJJwR0F5zTkB35RlbbFjJYDHyxvf9ZL8Kpl3+v5G7YQ7+YdhRK9jSjaidjJ2Eo65TrVvO1pUvCU5
5NZn1v/GV4tlOaRlMn8IIWrvlopxenZx/UdtcdZ/jBwJPcfbjXVEAzw3qEHo0baNKE9A86KApR/R
7qGNL635zPmaPFgEMl1SCFok+GlNglI0Vd/yX3OsF0fLHz480O9V3N79cJjhBaO26wa1qXnsUOGY
iM3okPGY/U/KxgQDmZtuZG4FhCno2rQwOcbZWSslnZ6OvoeDZ0VoLVWnJStn+WQdFkAH7fYZd+ra
x/dgTeFDIdsH1zk4pP0CG09o39f91mi13zC6P2YThLfQam8NuumcTMlzXePo7jX9PYuQU7UopfWy
e/bb8tmxpk0LwWyk2iFHBS3NJCHOYSXEn7yTieiyxpyHfdxl1di6BucdLHFmOT52HDGNXk7rxoVl
aJYVH3rAKEL7Uc7e7zi0tk3Ou2ixMPm5JsN57gVhK1VoNT3kS612st3XiBa0bfAcF+1hqONfgzOc
7MU+CfYamj99ACfht5Ok75QvP6fcBhdfL4HtxMz1A3O/+uZjc94MYcV9xx+fnRAGWKKcHXE6os4B
J5dFKzFyzGg4XkzZMZing1W0VFeNJjdX39ujoMqbZWRuUKEMYKAgE9EQvN+O7HfPkixt0ptWwD7s
gVG6Pw1sO0F6GE++dV70RVzHZvga4VdvHVFD6rAgXExLRn4BWV5jC4H1wjDfet06oJKJ56S7e3of
PeJ8Wxtm1zxbE2aHaGkueNn+nbnzSJJcybLsVmoDSAFRsKkZjFPnZAJxj/AAUXAOrL6PRmVJZ5d0
t1TNavJT8pNg7gaovnfvOeYNkhTDo4iMvzbwfRulZ3c2k3M76faJLw0xX+1sygmetdXbV534wjM4
BNKbCN28cadTaHrVnPkrVkrr3GAHH7QTDwob5Aeip7nsgN30n4Zjir1mN9axjstHLyIB1DRVuumt
UEc7zHDRaoqHEOrM1JJ81Gtbf4q8h25xk1PWpxDH+mF+QvLhlNl2sez8yRLOc+74w24M1cmQgaBI
C/9MZdVbcYcpCF7M1j7unFe9JI4QCaRIYUl5FT0Rqwc/7CB0xLp6L1N40AX2gtAvAhP6bcAXsTuC
hix2iLv34Zw8arOX38wyB+JWk5MTGUysmt/wEX7DxhSewQ0l4w40wlXLcmokWtum1HCcW9Ept2Vl
gcXXvJ8Z0Rg+73raJ+gd17WIzpzjvWPu2/p5SMNLC0SZZI8yRY/w9Ik1cHwht3LjHhNnTCSy2u6/
HXxKMKZqlqMvtV1CSgpRxmhMaVeUYQRPoZ59JT4dqnL5LR6X6lZVwB2nybwjJGRJprv51iZ29mnX
v7SW65hpCJ9nEwzzVQHn7NiW8e+QKA4/SVMcpghhuGASH7qs+grecW8+YvE1FBlOTEzat07S+C/c
YV3dbpn5m8AmPeBkpewrALjUmwdFOpGq8ixV+VnQgg5VHTpSxeiahvTIru7Y0ZkeVXm6UzXqnj51
mm1sVa+eVdFaqsq1Tfe6FJSwe1XHzlQxW9NE+0QqZyLMSG27VAVuemzUEitK3VLVu2dV9DZV5TtW
rZhW1cAdVQjHlRMG9Dzt/aDjr6X7M11YZDzUqkreU+SgIyiO2cyvsipVNyJam/R19rKo3iwjBWqm
YIWSPNXRZrfKjHDLty3VKpflIPEld2e5mLjy4nfPGzwqIgszRD2tiZdBr1el+ER15P/+ZVKV+Vzd
lFSJflB1erCXhMgPOjmG2PO0Y1MM7cMCwMm0cTWov7j1jMbQN09UYte5qu3r1ZOjavyJKvRb6CpV
wZ8c1vyuLiuuKv+3GA02Vn0RgzP+jrPSWgEpQxl251m3ycY0Ow5ahcNHIcHMkfVM4jdENKDNbhtP
Yysl/Rdg6/l+hEsgFaCAT2/BMnTEGpfRSHP0qGR+1l4LhTYArwTkANqBpbAHHDjKO8yqU+tyfiYT
bmITAKzfWtl0cJbaeuKm1h+SDvxA4vDYZsqH88Scx8e5jj9iyBrnqjLTna1TmSnD+mPpyWbNSywv
E8u2VAMBPYxev9IBNvouKC5PYR5aBXyYrIEwmfxyxw4UxFzItyF4H9t7qVARGmw8AmIeHxpKlQon
kSuwRAthooU0kSnkhK/gExEUCh0aRaewFCRlXnQFqpgMkBXIMBW8wnurF/kF9yaF9UCziO94oOKI
Z2Vr6ltMvX1g5RpxEZ00gK0gGYvCZZAgErs2rlhVRS0//kgikLkD1kUfEHKp1RmWAtFdHWiIq2yy
tFuv4By6wnT08Dr4ybU7zLZw53PI6GB6UAuB7kFK8D36C/yA/BEqBEirYCD8LQi4ChCymIwg/ZxL
XqzwIYUCiWArRPAKWkTL22MLUWRVQR0poI/QdGPWMJifEi7JCJ+E7MHerwGWTA01XUdBTBKFM3Hg
mpCRoiByrboC9n+xzeEYM1YufnE8vHcKjIKGoQni1g+ajHspE0+5M6z4i90fR3ERPwq1effoSZFQ
IcqpWdjpM6RjEadFPcdzmX9ncFr8lH022BY2QdO2j3S8GoMFxNGZev4g45EBxHtWxdk5Lf27oJNr
QoQxFBqmddj9DdBiZoWNwf0DaUbnrUzbMiFOQk4zJlelcDN/Q8H/rezz7qe8fuU/7f+Zdf4fGX2m
yfjvqed//gZVDPu/Gq7+/8ay/2vJa17qAkvA/zt1/dJ1X82/3Zuv3z9t/K/J63/+l/9MXYt/eLpB
sclzaA74psHv6d9T1677D52tuGH7wvyPPPY/c9eW/g8BH9n0SGSbpmurP4j/CF5b//CEoIhgEa03
mBqZ/53gtaWMA/8auyamYxuCwD4LK1UmUP/8X2LXHXAGp+ltar4JaLmcEKJirvXtKwg0t5h2qO1v
w/jTC/mHm/wDdVDY1+zWZzTsNM0MCeWIcEJcafdksi8tZnHwez7E1H5mByDEjRRm9uJG+tVAfSlr
KPmLhLflrO1QT764feHJtFBO/cuX4v/SkiCU959rG2rU5vCBsl2i7pgX/tNvraehOUw2eUx+1iWg
tX0cK95DKD1JUdfA7yweycCm1ZOaBMW00/oiPdl6b3GcMIkGQfHgMUiOras++zk2GPz11cmo30nD
EeSETxrp4t7ULeFCzNcIvIKwoAgsq+jQuPN87NRfZKu1AT+gWA8MQ049OAEpSLy4kCsf5ixKT+5c
IyXCkH5gLjCuEpgE92aMf8qwveKrMC5z5WmbkKHiTvrJKSGPGiK2O8cMPFemXx0JDE9P8Szn22Sw
RIsyojLqejqpiypvJUgD9De5gxKiLrrwGi6iXUWu/VUSaN+jhDqM6vI7cAsGgtt/kI3ijrkDFVG+
h9yX4VJaHwU3aE1dpQt1qZ7V9XpQF+1YXbkjaFOXRV3DgeSbuympllOYo5yuY58jaTm/krW91w4F
OlnFw43CStDXAsp42Tj7hcMJz0P3OOlhuHZE9lgl1t7W3eS6ZD4nDyvQR75iXQOfIE4phFYid1hm
pfqxItlFYlI82dPPiG2IGRaqgQZO5Zw7Jo0qSSZT6YkyBbbSlbKoiurAwGHkKZmRr6M1alqmJKVS
HfU4j+pByY+UBslWPqS/YiSlSBJKliSUNonFHkHYUYsNtnEcRNPeLLaDUnDRlTcJXygBk6NUTIND
Vm7GolPyCVyN+gyrkmBPW51cKF0rwBusjuJyr+N4snA9mXZ+myL9mcHtinSebkju5hOUcJ0ygp+y
J0/xRtlRXzOXES9cbM2tjltKKsmUwDaFb3Q5zvinMgMRFUm9Rx8s4sGovebMvXo4FqO5SaIhDUwu
djsjHQvyUvZpFmiuIjP8ZCDXnC1BXmXyIvvkTHZ6zcfxM+vUoWmpbxPmLEi08TrFpWU58cFkW9cP
mb0Wrd/QwmK/O5XLg7t0B42ErqXUXCzBHxDzblItK0m54VFIJbDg+g7U+SZTDeWu55JpdLYm3q+G
WMIKO9teLuDY2B2SyyNhPjRJYOqK5MQgTWnEQBiiMwO7sfZ/aS74IWp9r25ZMMW0y2jbKR2Zzdpz
3nCOCtFghmioyw+HnIVicR0MtB9Gp8JzEnAW+HYWP0p7VhY0yTLmBg7rtkrLeNtrxcFia1KStOYS
sHdsWt1KphZhVWuxSbBDYU97rZrmzMzv0pqPMSY2CyMbLF/UEMty0QR8itTdJWRIU0ZgbVwq35cg
P6dMMKlMXmalfJNK/uZNpFr7axO2WML1Cf5O+r0oXRyl+UORIpADcTrr4HyW9lRG3AXZ9RNUqQKH
7S2MaE2mkGDxnsaY6RqlqDOLDCpMLt7IHX/IFo2drYR2wGjpcbdHzj2XFOOdpp1KJcAr4aPaHjC3
MjwBEH/j68nDzzxwG3JW/Wiba479O9bDzwkimMDEs6fq1FuCrE7knp0aSnr32mPlMyARsCuKDvw6
jzprP1Z2XcBnZl82klIKqaOlaS52zDpaz9jOYP8TrFYhLizX3Ftx0D/QkcrI4VGZLaq76pQV7a3w
0Am65vw5EnXnaRSe+BaDmzs6yAe1kVwPc1GekPzfFEdhNo+XBmdhyQ8/4zB0QnDQ6Nzg++VKcThD
JdgwD9zNkmiw0iDawvuURdStMvezSeJXQ7WOff/PjEBRUyZFGVusJ+GzwWjnEjgjW4SknX2Q2PSa
t1L5GKkC5ugqI5sTY3/R9W4X69CwLKsv9z0h9HTm15jLDEhfXE2U75Nv3Xwnd/quoQvzRnF32QWs
GeetHKeNiBfgNPUs/6YPxRNnyms5m2DDw1jnMWb+9gYVQk8QMpYgAQaihn7IYtFKKGZwlhW7MnKX
J1b8OUzUEUI08bycrS0rnPhnKQ2xcWBQp2qBYidveN2xkWvDUyEMjXWx9tAv3a+8g98EOvRDL1n+
10x0yXHqiBto2TKPZaMcSRifix5ERM0CIHBHZwRzYML73fULLz+n5f8CFmCQpryePoLPWZk+e6X8
VO7PFAko6VeshWzJgmxIL7KDwF3zqdbbiVxeSgSV6GCYt1KBbbuVv2AatZVztEA+mjMVwkSqi3Fg
ZvCrrVInqCSRuKGm92p57i6qVbABMdTTWF71mER1ovqJcdvtHAYcujHYR8IGx0k1ETEAr3ng9HTR
ydijsdy2WFTjiMv9MHzwm+wv0ke0Cvcu2wBfWVY6FlZKTEYQVt7bbNhb4BnkADG2VhNoe/bpV5bh
sFTC6ttuP42suRhK9po0NebyLv2cHCA1rYOsxoOIpI1A1/J2OIrGfkC+i4GU6A+ThYaPTG9Xu8EM
2/Pfv1Cx2yREV7nYxUwdXGvlE0+iSUFHyW9oX5dKXgu7KiVQa7XrOtFAmrCAWjUt5YdswfrZoO31
2FfXDbPdlv7EOsvUN5h/q9GR89IrfplKpOsn/b2YKN7EgEg2Nt+ZiYs2wGj48vogSPgtMbNFzevg
6M15FhY9pWcG+20vfA4HUIrl6L/q+H11JfoVZqKef1fHRAEMB54XotICz0oQPGIKHnOUwSPu4NLk
lhnX2WPUlV8IZTmLOUehdMOzS3WjdVEQgxY4+67Yx0pOLJWmWFfCYjuzoMYqiXE0oTMGtKitYwzH
5UAcAdpTj8IU/XGfD082PuQYL/LYQVZzyhkwu+3/iUe1aEOjrPoYlrIq+7DJlGeZ4kcBghP38gL2
Z6t9wXDF74ucOV/YavfATveKbTVrRYu6Xj5KlM4meQieQaO9yqL82qJ99pT/uVQmaPAIHN6UHZrB
3AikvH8ZEEebyiBdV5ZFxPa5HnBLOxaW6a47xUink7/26XHhrqwPD46FmVpXjmqOt6/JeEiVu5qz
Ralc1iYzdt5+povlUOFiGxjdqK+rCge2lpfrga0n8YLw4Fjadla+7BGIDJtC5l1LvfHsKn9peMnI
dP4FkoLXKpDDbTTqQWvn7141PgG/wN+pHN2dsnWTQd8MNn/kjjJ5M5TId2Re04xzq+whDMrx25O2
E/DUxmnv8XIsLd988r36wRPDRRDEfRg0wooRInEqBM69V25xO/OR3Gdmtc1mRpmMmhsJOmKkTepU
1qULgegpV/mEtJxIWLuOHZRMIVtZCka73PPQr9vT1lPOcw/5+YAEvV+woaeG+93FHJ4KVz/3ypie
yu7C5is6C9gtNx9su8CubivPeqKM64lDdO6vgx27zyFUXvZKGdoJv07b1mDRqCt/e+Rhcg8znO5/
AcJx43knoENHqxve/IY8CWZnDkACKS6EejY2KKkmZYzP/3Z5mGdXyZ7I5fCom9HwGMW8Yaq+SQ8+
yPXVVBcxHDiwE2n1wWwYRnXk1lerNeItHpzoIU/JT2Ofznc1mLZjOpk/FeoPfPbYamifA/BnSwId
DlJ42UyXqYiny8IvbE+I7TOZcwpg//sfaDpPoDFltT1rhDp5Si95uV1mW3tkRMTRDYUA3YF6OckJ
fCCdDm2dGkYB7GR5SeZ508rFZnYS2td0YI/q4qSCwdc8ZlYTU2opahic3bHHFUp2vr3XwhXPbczN
xq6WIDWq6cP2zONguJ+5GPIDYEPrbPqPVgPscxrP08BIfsjmelXig1n13fgJPe+RI/qXu9A9t00w
pVFD2cfDo8ppz2YH02YA7nXzuLTuT5TMHGHqagUalcdyDLbcpW6X8YfYpRjaoJRDRu23EX363LU+
F8d+aJYCcN+Mo0gQZDQNbtI9p5nEeUocIk6dWZxnoy43bqGjdS0B5oYjaOaG5DelGyJYL/FHewnH
vaZPG8rTIyyRWw/GTdPeC6am+1xYsJ7n9hnNDaQTFkhE2enEknmT+MydCMl7wZw+KkIEO2W8Hyfm
1w0fg9JN3yLX2i+Mi3kep7/csLxNFnM8+rtBMoN+MoucPXRDeSumzKT1O9/TP+xIu8Rwde6tdAJC
DWwyCrBG0Bhvo+vQuqinlE3DGB26MdsytQ7apkqeUnaFlHA8LDVZ1WzAxQJ0rIbyKrF1w0esN4y7
cQVP+WMq4/ICf55bo9ZxhOdDSPVCuZ795Y9VldEuI3e8BnaWbjVdfhf9G+Hf9pzyO0MhoR3YEhJJ
ZtLr1vCcIYZsQSlt+GqpMEC7yueef2fob3yfjjS5NraWco7i5QCKuFw1NW1f3ljDS1YbJAuziYJT
6tRBhCjmqU0HR1EkrcDsU3GPaA+1SZhcx6p9ofwT9/S9A770d70eor0cAKLNDuYo3/kwdJMq+GLp
DMnTxQuScbT2bjmLteeRCI6i+Ks3N6PrHbM2vrjQWlYNbJQ9Qd31AvI3H/wVx6qboQEXSZlk86QP
uoJ6YvpDHxQt+HQKY1DP7QLc3+k0riZaC1tkCNwi/C1takY9jomlX34WvXupfPGlu/BPvG9LdL+M
RpUy+u7JyjlbUI5UKTGPQTwjBiyLaPdyUO9pFviLda4tsU29+DmkaLW2zO6BHBKIvayhbB42u8jU
cPY1zsNMXnBECwP4gxtSNTYPS0PMpMpJAaVzBiWnnpaVGcqcPj43PSecCQP7OffiHfiaeevGhPnR
bMCw9H96taEos3JaAyuCN6U5zh7a9N6LKhSzVb3hSY7yUs/dIGwNxjEZndGSktkgu1/c7WhSmd28
5afDHZgyJQYbhHkhoWzjmNNbKer8GD1oTTdQaRjoa0doKthgkero2zX8K2wrSDZONQ0q2PthtR5Y
vp9Sh+cJNteL54k1f4yYDgz5PTTGIWUPmdPzPMhavOeaxDkJ8rKZoKzS5Etsy7qJ+pzMU7MLywKm
ZRUMw7L3M2JcXtPf/JCUQ70Y23qs34AMHf1WnbRmnU0RD7Eu7N47vRMEDytIR0b0Gvp/agpVPuRW
Du0OOfIkRgldOx/kWJ9mlov4p5qawoVN3j7hicjH22SCtmrnWlUs9JXbLCfslFwR5aWv7C3k3hXZ
ABF4fUVaG1yjj7NMaM12JPR9KJ2JZQ6f6Kiog1mbWOp7zxHrhnPaAhuLAeklU48H2DI1rH9PiMpI
ghfcf7ianDnWGrmJcNEmOF8iv3GQUfs58dumgd874vSI0gLIHUEDEScEsyUZGbKDGwgROv+dSRs6
9R84WzVrakqCyzDh1TFxNq7WXrD6XGayGEwe67ttGRbMw8xj+sDbV0+SDrMpaYTCyMKbm0/62pof
EfAZD3XmcNwKy8d4gmHq578mTm9nv9E8lYZ8XjoSL003Gu8s+D8qzYyOJhXglfBJTy2ZRWSL8KM3
G3udb8+g4US9qSWmedp4UVcTPSBRuzOL5qC+1ddAH/dNyB9zHpNh9F0jPRUuuF/ye0+t2//htJzx
uaqbp5B4o4N0NKAiDvHYOfJKdE8kIl7tcW53CE4f2yKzt77LobM0xyVYBv+Bj0a8Yca8nFqjtQ41
3gan8S5NXfOdWi3fC+SsNW1DAvDmyrDKlxwj1XrqWvpALqsZtEirQkiftwjCj2L8w6c+OxS1hTqV
agsQJnzdAlbt7D4tNJZZV8oVyS0yl4X87RNffTTN+Uvvdf1FOhpa1bHlIlCny1Xwmw2SZpGbuHHw
grr6VxZ33ZmUxJ53en2o+5YOoa9rB8Y2d5mE8y0Sb/RglNTb4BYx0qbpc2Pep27dbHKdxl9j1Y8c
Ue6wGyYSa97wYI/UWpu5HQgvmDxpG7m3/PRKZtrbRAnJmoxQcO8VD3PDDd1LkqdxTM5igX4KUw4g
F0kENM0yJRL4nKf3uM3jPRzmJ6Cll6IFIYllaGuzemSGMmSMV4uXgX9nsyTolYZefGCcL36YI27g
NXonKkDEo6f0ZZxj/GHJhp+Ok0xvA/g0TetQZJzAFznRnKqAjzFA1I3O3whft7dNgbDIy8xXIxZb
nZHXxmE3xYgv5m3YujepjeRHZQnmRKsWwlq0hTXLpwDuPOPMRUqaG85lMsr15JCPqQmtjyQGVm5P
yyhxk13k52cvE6eyp9BhLRk9DmZ7qymPXucG0mHW8N96sgm3A2vvKqQdO6cnn7TeIN13v+1howD4
TZxtFRU3gNanxugfDQ6CcJHOU3Qe/Gw/GTgQ+pomDSNFbdhqi04VFBaVEKyVZT0x0cp/aYzsyXGQ
FaGlBgYEVWkpT/PcPjbDHcEWHrGp4sSS/3BAWk02zbyZ+bhceFkxVtUtvig631YlJUEzSdbCyb9k
Ip+5Rzc8PTkdlITaebcrT13gLaLiJ0Brb5uVwtrv+Mcu1JLYWg/23pHFBx/OQGOKtksKkhWwEYpG
nh0e7J4hbqKlacKhmTh/gnwusvxoMzk8p30v3Jrc91L+FFmSU+Jg3uMfpG6DcZh4IamVwOT2L/wZ
37jSevwAHJnNOeZ9qnmXmWXDNItnC4VPOSXWqhy9gUqZyyageNVy/ZkYgUGs9mTm1dGCyh3Yfsc5
z+g/XF37nfb2j9M0p8nreAZ9CI9HsGxHWLH6brFDeNZOH+2qRnyP5mvrGIdw4M9nARAzV1stfu4y
V1ulngFXgefwkItLL2mY7nwu/alJUKB/NKed0cHrFjRtZe49UM/gYkV2kh0Xkzgmn39afQbISpXe
K1+Btr3Xvvc2VLCyLZNuMDfCdd3pDzzdnltsXx1ioLZr7o6wCJc4qOuSchhWvE+4nZOj8NVbt6b6
HC5eHvSjeew4Mm6SDuMQB9QeJXUx3sw2vfpl0exFNW5AV1zDOHmta4a/HnutVVeYKHlqJdQe/dWQ
TU/SE79SjHAJetiuq96QCjLqLM9u4596s/lxDflbeEMRlHX1MPjhmxuLVVwPdy0ef+q6vvDq+TO4
MoHuwuWzOFcLmkGyXfQkCrnju5D5SbHhck0hyCehoccj/R6CykDN9plWvuoRJJFK0xIOK5nDeJLi
deh++nZoBrm+PDaIQ05h46wxaLuIVp1kM/VQMEsCgauwZx5s2cZ7L9EDdjDyWhuzhFG6NhEfqgZd
12x1DqXl5BG9c0e6eb3FUOqS2Hw7WfUggnoAW+9+tF0PR981iDjWdeC7Ia4rltmkr53PfuT4Ynvp
ofXMDe216VhgUKS3rW39VIPK32rmIYxnhhpJu3Hm7i3RDU7lWWsHZio3Nd+mCzdIdV15p2ooNpqD
zVt6er6p/WnYekT8VyG47o10qnAjYu0xzWtQrfKt7BitGjPb8ol7h6FZxjFuZ0FKCrZ51OtrZmFQ
l9LOoSfPkcMk4QeNgQIjfvJjVVX6zuildhhtHhlU146eDil5KjNygrg9J+TC23KgQEFlB201AVAV
A78A5QtgWZ4src0/Crk8zf5zmip1CaU+Jj5DR8hCq/EqaBwVc5t+7JdmuAljhpBRkgU4z3BHMhPZ
u28dujAxNhFkaEpZ8gdA9qkDILGy31CvocjjWk1nfzr1pfEqGpqc0Mz4ClftfvID5h81/a4kWKAm
BnM4Vlj86EcafSJPjHauRF2sPREGxgzQ2hn62J9lxFumKccvjIEHV/ActaeBZOuUBPP4DQsfR+z8
XUzQagTlW9PBB5s0FbcH3NabURM/9uDtIy/AHaxfm9qcgmp2qUBbrskVrnrCbvC7hEN0l6V+iyfw
sXICk7DkmYF1XD1OCy/fFSaTESxw9VqpCzxXRq9Qyf8M+XTiWu9cijTeOrNgakhThYIUv9CKA8AW
QhzHizCfDpHMjh4cmLtXJki+8l1PKB5ZHTfw2EyekKMAJjXm+jgyHrRHr+GlFM8bQwvP5lA+Q7zT
t6XuSdVAo+RNbQBiYhbEcfEeqpuOJTxMOM38wxviyiAJtlfqt1Tx6hyVAo8FDgsGwt41wCZvPbSA
uLVebjQQwDstIlu36Aw+E83bEKFKgtZt9F2NJmJlLDAgciT1nSRrhZpI6ll1HaPmOyJMyoWS0N34
O3Wk9yrHB8aocChcGqrGuKkGsmOJeya8S9AJ5s2xrsVXxmYHE0ob7+2pOSYQD+4KDBCHxnuRpc6G
G5nB1pcTkN4T7KEDu/3FZYGkmM/8uNJJ+yFNTdyZx1RnTPsGLldrVMsB3aRABwPDQhQtwOah39Lx
SWLO+RRk56vHY5jgY/7B0dshqdbWz8PgcpfKCl7ak8c5mPLhmtHAJSui4dJyzyfTmvsbRH6BzIvu
GofJfl6K7CksS15k1tBvJlrW+AyK3UCjO3Bj749Dp7k3vVc/obbdc3A89FVz58J5l1CstrWY6h0H
8opJSTuKGz3o9O663GBqWC7qw0KUviCprqX5L7+vyCqV1PwHzT8CUugZrnWPEpID5UCL84Kz6dla
2l73K2kz57TgwyUb6/OoCXE0ZYZBhwz3RBnKAZBaqIrT8atdleZmzuffRcoiED4pfhiu1hy44mTj
l/GTVY/867xY1qk3/ugxqwqsqE4QhVwCbM4vIXMpksgs7/42UKcatYeBiXrh0qlTIduACMaeOaol
sNqH1YCF1llRDMekQSaMoYhFgyGXB68YOdpDAc0SBrcdieJNizBgR375kgGP3SxjzIqOmRFBUlCb
AoW2zY5lDSBgQ7QCDLzbNDtjqKtNIVqb7yght5SdnJX+tQg+sXSu0t6zLlbUL6yGymVDOutGfPsq
rDjZcxVjmmmByu4N3d/kuSpKrtMMc2nowzFuCCSsJGvBYeJsWsjhwU/z7jGt8CzikHge8lI/9E1O
WiPmgRybxosFwhWv4x9ozDhsC+1hKGnPdob+6jvS34X8gJ6bjcdwAZwqyT/mWfOeLtWlRePyQk6Z
SnDVPzVJGh6NDDDKgG0h1nrtlfCuh9NRIQN5U74T72IDTDzUIMqx0zRRPzpm5J2EDQnOsTmPL28K
3eF6zlVM1e9s0vlY2Q/zQGu5p44t7avNEWGtC+uB/73osRbEs8dcgEQuxQQvKE1trZv8oSN5bQOT
qe7kh4927d/HcKcN4p0q8C6Fp7seIKgQueMoahE3V/CPwhmPjQb6b7Ddg6fCaQpZksr2PUl+h335
lUR/oo6YJZeMs2jcqzbP72OhqtdExiNyGnzx30zbf0x9QDbLDDMw4ZJpGQ/egDAork960RN9aLxp
JcvqlICNj63kj7dU7z5bcG44f5ol/mPxgAnZ5YJ5Sj/almOx+26kzu5PojOytfm39UT3grTR/xjp
RIpUHl3i2j5UEGnVpIoM78oF6HnU63Pjmwczyc5tNz1Nn21JjbO3l3k1NnezcnYLGUGI7h8WO/IV
DbcSSh/vE/6u30K98Mb7InXACSQmBo/GTTNvyGZvBV3EEx4UYx2FS3Mp9SK++w0zJu3Kpsr8ZstL
9S8Wr+Gc/pk7ciB+ytloqO3uko020chquiJBITYAamjMInaeZHyehlhT8df0c+BevIYl5QR6Lbgl
F25zS2F4no2JzKgB3WTigrblPtzemFB0WC4Z4HrLKV+yw5TU36lM69dYoxq2fNhtrW/gT5ZBn5B3
qMayO0xGEfSOoNwgjJCtn9kiXkTMUYsKv3oyFpTJjW8aKjMBagkwIRowXWgSCYBxzm23fTZ48tBH
ScCUV0kbpNB9N0upQGM4ocEpaIHsO31j25x0nMj7ikxl9zGc40Tp8iJVV8/tmTFM9rj2MgjGUIPl
ll+3faQLDmtZKih1s8W0WgRSVPuOEMHOCFm8z+CEj04Mb5Gk520ZRbTrnXFZ53x6g7rNdiZr1IjJ
SNA43rJHhnHFwlGxdOQUSqVvi2F0Ourdp2bqv0iT4wmA+nYqh5pJUBIGgsHh45CK12i8uH3fHCtJ
+sLs+HL5VXzI3ZZfFs/vgLB5SMIS7b3h6JfEH0mIR/WROP1a40rxRTYYwz1ssYFW0hCRdbW1haNe
zsJH5KOzDS1upnXG3i3nybV2XPvSObl8tq36mE1ZunfybB2lU/LuVAphTRJfdTZBmfGRq3oWQOqW
MkbvSW5E+8iWiP6kDcqUxwjqKeYK3JMHKpJhMn2YIYLvefZiss2i3Wrm2VdJl2mBopJUOsxJ1Xgo
qCumHlkBJ2/cw+iObtAvdAzYuKOm7Yxj73KZDB1xJ3LRnYZZNNt6SoAUMqr3gZGh03W1g0l1i7Fa
SReHiDhhZ7gp5gzNJMz88EpOwbhMhGJbZb73lw+z4CQlDK+7cpggm29yF7SLiKknRxWgMvPZjD22
ybPlvoItKPZxXdHm4pMlQWzhaWQM3g/Lz5ACSRzkUbJ9OPd+Fz+33kAhsHHlzqFnuqR9FdTxTIwk
SYJhtOm/Rc53P/LfN406rFGA/vuXxZlYN2YPyey9QPJ+5ODH7MOb9yNRuTXrq5fRjufVTI3O6EFH
9BzIOC7baVYFGdTUdRz5ECQX9+ZE6AVBCz1R4eagJPHpSYZxQ69NH0wTuG/wA/quO5L28funGUC6
ZVPzZM75ATxfYGz9k3Fxdc2GAIbxGU6W8zo6FjtB66DZ7bJ1/PiHF6zVk0JoavdPGdrZOh04oLD3
9YXzmMY+0aGh/A0khZFN7fO5B0SEroa5gXwq3YSh2nIIidtsaW6hagrHcO3FzQNvNBQ5FWxWn0jV
gQXrZWDNeBR9955XOEk0FSh0veq5EvDOUeU0TFcAW3TVD0i4g1ZgpoVhGm/NbrhLjX4O4KSTmRGP
6JNuQoU5WztpnsXg/WisUhsNKtbERZRkQPygE7xieUkGKS17Xm/5dzS5D5NOrXpmXHaesqOtIQ4q
UvvsxcPDULUnwwnfTVX6zot4z3eMB9+sG6mS4L5RADY6bEfBEZPNSLgaRQvfNoPfSJnOCugpXOvE
PRk57MHYYIfICwHPtsEairyaa7Ioxn1Fe1gi9dPc/Gb30Gni1GXxMB95CZRUp+IfSvq7ChD/yor5
FmJnorPAWRvJ2o7ld5sVRMAXrQyWSpsCo/1fRJ3JbttKu0WfiACLPacS1cu25D6eEPZJXOxZxZ58
+rv4T+7gBCdAkCgRWfU1e69NrgDrS1olj+hTY82sNE29DRgZ06iQGIA54TMmy2GrSLPb92p4MtsY
vEvWpHs18g6pevienP2k1UeiLBSMrr0vTGfezkzcueJDZw2q5OTx2E65Bep7Pva2cKv7UgT/6Wx4
7yboIrDH2V6Hh2XkfOHxowSYEVE0YvjSIpt3sZzony0W7bJCwJVxbxkAU2j69D0krhcBPM7ucnF+
7YSJIEJG6sPGQOVEjTVWFuShT8CR1waUkdYvChsCpePKfKMlLHvcxktxM84uCalxT08seIKwrYpv
36w/bPVd1LyvXoldwyb0o9aABWxMFN7wmbmDuXUzJBSm8vZJI0mZk3/EA6wIRhgwhZSoXkYbhgoB
b2gtu+Y0zuLFNeUnyrgxctVvn1fEPjR4l9nd3RuUjBtRNcUudblZUsmllvsvysz+AJ/FFXpAQMNW
SjW/3ah+Y59w5wlNRzfbdSQQdB76yXkfW3cB3QT9wmQQVM4UzZVtqwPOmz3p9ROMiIbRtPfFQu7X
ZjGxIYCs2Urf/5F+yaYMJ9kynHsXIq3qjW47sWlmZEHDsCwvzWrDGiAcsWz5WRJmGzppqfHZyVUe
C1xDUmlpBWUZXhQ5SOI/Ywk/W/rdpQ3AgknElUOfPxeu81mbzAL7GinGfIXQ8+IvAfbdOlwOuGg/
rDl7dUHh2hZ/sj8i5PUIsVa8NXjYTl7+mtfTJ/Jaa8/zBviwY6S4NBzAg4hMxBgpk+jj1FAo9gvG
U6zOn2x5M+bDT3xQAMQhJS5IhBCQyyyDfBdsZi+fd8jYuOQ9UI351H6UdrXHRDRcwmHeZSmbuJkc
8bhzrl0Cnh+97uwuj7wesC1284rDdVAFsoyB3eR3H23Cowx9cBbLD9/lm+Gm3WPfuj8lM1UoFET+
Ll24Ze9s4+xqyXyDHphL4pmgt7iY9x8ZTNOd6yF8apHg5qzDrbKe71XMVjJYGZdQsuDTdnu61Gsb
Fw9l4ZGY4FW8kdPdMMGkSqLOmma6Bkb/nHtEFTcZFHrijG7+WLIuwgebq18G8fZmZBxwRc3r6mbc
qEWU27wmrCaYul0u0QjlcfrQu8HvlLRbHMJ3Y5xZV6ritlASo7uu0YHBcT2LgfAU32FST4HciWQL
U5G117JqPO0bYIO3UQ5QFKxXO6izCNfYfoG1FvHKi1XHcLZTd2cba9ZGVwz7XFn/jah5CunJ+0Ss
Rq4aAv5kf89M71Z05H8x5oNdOR4WNXBDAjyplO0wayrOrdOSbcKOAwmp4I1yoZGP1rUETtr8Jopm
KpdwnBPUelQcCUiGYZsv2XIGF3LqU6IDff09ucOTU14CFm9bi5nDxlphLYzy4TdztLDf2Tk5OkYf
JQaZfQ/y72DXf1vdZk8eMT5+h8fUDYcNmQ9/giZ4HRtOfmPOn3Q6zhfJOC1VRJP4GTLp6phjFz+w
n3kWC9s3F+6FHKA1UHTO1PgIkVy5RSJow+oCuisDOwroXRpsx7QWAZSFZvkgNOYnyW5GKF5nizA0
N+akmleVtov3njFmL43/spBwJ3qeDEsVCrAyGfD7wFrlTfqXoCJkUP4EhorMp8w8jkb6pb2GJYY/
7R0GtcOc3+rRTwljsvaYEGEydSMSWQb1u9x+h619GHsUO62nGWUBJtt0I9vnoTevpoUXz68+Exyl
PNG2oqAooyUm0SdIp/MwhJ9Dvlu497FQuMtBTWcbKGFsOHZU5Pi0uyT/cFKvYOX6sKShvQ0UhIYF
O6c9xyBXWC8GWOb2s273APqmbRWWZyjc1pZfTSpU/IVkp0VsEQWTA49rkZu5q58I8Cob7+ZITj9+
jwelkXoOPsmMfteByEUm0CjrtWjewraLAkAxYSff7TyczmVh+5FsEYEDtqyeYDTeqHOdTUM634fT
sr1jYd8o+CRouVAsrES/Rqvn1I7nh8Dtdn1JunjVm6h+vAZxJEcNlKZm3pea/WpVw8NtHQXioQz7
Q+BU/sUP5gkKY8l2ftW1+B5zV4KjgO44Sf/FnvSIu/5Y+15ylt1En56U3KhNzvLbrIm8r2sLuRxX
rmMBJarAD6QwlfYmdvGL0zrvLdFo2yCcxIvdfJlmRl8fciaEDdxnYmTVnn0K2l+V3D1QHUdPLAcs
fpx31WJd+nRKLrCgrjZoMSc1Huo6J108niNHIcdEaeREtHUxDotaXplGfSHxWV6HjIbRFXW7gyyU
7i1vpbiZWgOwtiCi2nRYpeoYXCUgAYYSZ8/UZLhEuVjgcTuAXSlTZsP508DKxjM7vRDTuyBtUMPz
klGjBgH41JD/k4UL7Wu2ad+tJAfh2KwWcbtdwV84viVT06X6zUdmCgsNcpuqI5w6cR9HpOKiB/qh
jeoqXLM+8QUlD6WqeWhB2yxl/2z3iT7iI3r1EiYTMmhRR5XICfAQkBzsKnzjIy3YSsQmtpJZssjD
XfyZBy9dYu5WNcTI0ppLs49CWI67pRebhMN771Uv1QxHMe2pvhcm2RIdckWfEdrTB9Zw5GwRJSzU
2/KPPdGdLV33C8bVFeZvESfnpscUMK04k4T79qDC6gHdEBplB8C1ibmiLZJLKs48niw+UnqMCZn/
puv7T/pPAFiKilI3D7khfz07uE4BCcqD5AIEWI+0z3LeWufqI3DyW+o0NyfmyBrNn5ZLCk+09Ygz
E8kFp0LgC1YHf4YFcRG4sp+8FWePeDuWOaQXE8SG8iufN4QX7tyx+qq39D5MjHadi+Enfs+m5Kxi
/RnkcGlcxQUJiTn4T7aAu+v4VHRLBJLs1Ijl2+vDvarJ+FSMIVRjswNNiWqcHbGtYILwcWS6E5TY
QbYg3gYD5mV5eOokz2lesB0ANMGWtTWyMQrLhduTVhq87rBc3Kbvtm3RKgaG7b+pdFWUDtKhYxnL
3a6TjvfQC20exqT4y6LLjr1TaJUMcEL7HLr9QHxUxvgyTeCkBDH8UjIrXduJ/HKwHgbTCfa8bfNO
z+QF6VS8klvWtcGxTZHnpWwaI9swXy3Vs3AVGfISIc/MNsmMbZQZWYGFBk65/TYWxms+VhIGJUgS
9P1uhDvUO2KZplWhyScKRX3kw2LvvQnLren+9VatRecmzcmfnV3TYPPIMI9DBfnrK+X9gQKuWOOj
elaSEqMM/T9BZxRny9dj1OcFIlRkQBMoatMxE8yt6r86SEYIu/m/RA7yEAwS0aSZjxf31JLJeGfG
c8i7EHRjIoFrxgQZBP5YRWEtPtJ5rQwuzlRlj5XRVo+j0RoPiKwxxwBhcNg6merCLDd70J6E7oJF
GQB9txvgiy/klRyVYz/z16Ura5j41z7pJUJ0W68dPm3GnK2R3wkDextzm9GSIdkgwoZdxRUnt55g
3T/6gX+EHPw2VE/tHO8zNdKqtQBcMBN2Jg6MxEeRFhB34iVsB1Ubv0kYk6QBsz7PVw2rW5zX6DBJ
SivVmXcTrFTYlPBmu/4FHSbG8JSlsILWOWJo0WP4IRG0Ecz2HxVVubeM8KVD8L+dGDBxkackpjXD
bgqTh3Ho3CNp1iA/lyG/+2l4ZOn4vEj5lesV3AwbyIeEHiUGtiaysI9epn8llD4DLUyUa5xObFJw
fLCfdcgP1COmeQ3jW6APPPoaynCJDh3nxqW4i4DIBhpP4FResuaSYQdLlyxyBUF1tKN2GL+7nhsA
VcfNTiEWMCfbks7B/K4ujb3WwQV0LTGOKAQQgGJ9WHPOXH0g8PDDiAMceNUYHyuGP2uJu+2Mf3Pc
8U+H+44DA/mKLroVsYq0C2iTU/Vc3+sPA/vnNuHj4BLcOvRNyLLpEtsUrY83lFwqWbAdx1AdVrfe
rpvQpBIG/92OiggYMIkbGZRg2LvmLVmgu4ape/BzJP5oI+V+gKE7CqqNSvO3ZBjx5RsoHNQSboBs
kFNtXlQMTbbxX625xmhUiNvsUUZ1OBQW1jjZ40JPABEu8Q69LH7S+S/2lno7aurCsSfEmX3tkrin
rrT/B2X4J/rmAWNdwaarZH8yEts4yuCohT4PE7pKUMXM9pnyhR0PGRkneQK62ikRAcYKMgx8yJoM
Re4Logy0nJ/gMfAFNUW9zxl6AiYm7KVXfzzBE0d59s+d3C/HGSkncvmGIgrBFL5DczYQD8M7pjZW
5/U/9ivYoDzWmQ0bw3pEECsfAgkfKAZdtOn5DOwtjP2UPU4J3llOyy5CGmhuHC+4wrnIT81MpBnj
pm1aTNWVYpl20l+1lo7/TAfyXcC52MtyjKggmalTrQAne0AGVUSBiIN9guq1GL0FLf+LCdoYSwxI
LOu7J62yX+eQwdnKUsTgk33srdIE7d4TzOwg2M2fXHz6vFXEO4BO4/rquABbo2bh7iAoYIPmgAno
2XwslxE4eGO9kwVIHeawUjGNhRFEQdBKdiZv47/ZjbOHKTazBwYU3KyYI7YqvdntOjCc670DCB3J
fzNHdo9/s5qRpHamTFnAmD19E6TXRrvzpct5rGJ9Mk2HsFCLWqRk0Nx7H90U7tj87tWaRUEVB3ES
eTMp5jvEe2tJbT2j5wT5AhAQYNHFT9OD60gyKa30CzHNc1j3NGBFv2V/UW2NnmglD/XXBpqq6Jpl
m5lzGaUBlPaaiX9wx6C9bQwiR0CwIHIM3ENXJTTi1UtidH99zcKvbu42iCbqZI1ejEjGKYTEZJvI
NivGEksPl912HuBKwIbT2oomlVEFFaAtgtb6IeclO9f6x49FfJLJvG1GZrUdvPQVp8rjrq9Foz4s
OT67JlfKBJJahuY9qJsXn1GhVS7PomY8CaAR9D59nVBodc3i1R9s/HcFZIi2NHfmqPSxQTHCoI64
G9ICNp1WpyFrgwM6/WTTeQnSf0d2zwbJGZtGQN8eNIvDWRfnFPLjvhD87rCaEXgM5nu7ECxaWH87
iuG9Ya+mNNm+1k38kWjrjLHvXDWESjfioyNKmACrnY5BY47WS87SnHxZGrLiHTYNqvTPJFHtqdBw
UQNYc3DNNgWNDDi54VXjmgRM+5yU8mv2IXey3X1GB/5qhz7sxulvXPU78iTOiFuI8G1ZCYfGcBas
ImNpMwscucut5Y606KcooEAy8eF9by9Vg/XGY0JYLquX1yJIBnbt2Sn7W8i3fWAzTj9ltuFWeIt/
Zg17wQSVn3sbmsfiMDSxgtqIvBq5kK/nbN9rE/6qRX6WNrxzl3TFLa3VbvLcL2KW/bPnowdm0MO9
AORNygFhSTVP125EH+6KtNgL2wDY4o2RoDGJpi/tJHfVoZoLlzPM1buWIIgBAsV2akTEKP3D34In
BfiPZXZ8zzWzrkk3B9BkTCD9+eQWBRwdJ3qsY3t+qeMnfE5kB7RGubVilFizYCQGgrYq9iH8oF25
DKhZuLM2Cl/VUmN4q+dL2o2Ql+F0hI6w6L7qEBe48TY57PQr6ytrjWddWh+Zz5OQFROCD07bsB+j
hcQHaoHtIvxy5411ApDX/ZOGzPsmeI3IKnNG/bW79300tCxImNYROIFTGXZS4p9UGBAmtOB2MZuo
paLcavJjNkk+fKi13u7UiFSattplAIuMLCYRnpdLN6o/52jB9n0SBWamr3qGfGOZPollyalfCrEl
qG+fC7fZSeMcJz0tycDLV+I0W+NorwtkgfNMLHMwGde6jNWTjdbzkCyc6WFyFo7MD/Dgl4gJ4YMG
NLQzZxTSQU6jPzJDOtYesNBWFpgj55hs0oH5QEh66WjXNguvpDs5fkNhsp48NVYSm+5GuY51CKoS
dDmh9HnRUVQy39shkfxXvrL0N+8Mg594WYxrwgJWdJ04CfA0XNTQAotk/o8TL7uOcvyeO3LIkrGZ
9o2y811jjGj8qhEStUb2WUrrVKEoOo4Ngyg3qK+hMd6QdXi+MyPqBLcFEBtmtAZhk5b2vE+HOr12
ktmkIzoPtby3XMser/P6XKATHM6TCe6N2JLfEZ4gcHf50FmgC0Du4OD2BMHDzYeuWkx5xX9hi8mQ
9IgXozf/GW7g7Dnaf0Q84DRlnG5NWhxSxMZRjawpukooQ3fluNte9nwJ+krsxYpjmhgHz6h4M+TN
HGyM7nFsNRg5cZ61kglwr3xzi4P53E+AiuUiTmPXPAnGTpCBgjeZTvvMKCGnNl62LZ0ruvfxMaNr
WymCMdVKGsfLn85ia+Q2S41Fa6TTTs2XlkInQp/OvIQCflO6MJPrpzmmDh5T19tS+gWII71HwHPM
oPv20/OGHzPpXqj+zSMIO2WVOwYf5EYjkCXcmmFaORboUbBy9Vbcg3RCClLHV9Md3lDVdE/8ns+5
A5eVj4VerF+zpPxUokEjLeKk6Nd4n9AHjswlQgG4VJsUhxPlkpHdA9d+8xa2EK49bafBrbbfs9n8
tcXyaYfJU5xquOqDh27Btr8ZT6BPh4P2vCpCEmf+Fvw1Lzo2WeOia9kx+z36CyEZeZK+uiV/134K
3hdUPDzl1i0IUciP+u6s5nbEhOku89Sa5Rb/XUK+ebf+x/KBSFP52C8ossJiHiK1oHxnvflI5Y7y
j9RQGmp4UyrJQZR6H+wWvgY7+87QkqFc15vcZGVoF111noX15QaTzdPG0rfKUn/jAxE+eOP87K6x
A8aybzuPEbtcwq20WrKfNZ8j5UrdS8GfOxMPVUjkcULISAwpi0zfXK1fHf+Q3N0OywQEiCSnUT6N
LEV65m9bjM/+G1fdsHXmAiWTUJcK88Apz9ZZguJwy1yi5vCQwgeo5d2ZgGVwXj2SHwJmWKPUcWf9
IFUOpVdVqHUC8wu7kn7KgLKJfHJ+JLt7V7f3JihOZVDND/XgkZrAQH8cs+w4ef1vrV9mE5wWYoMg
Rnnpef8BaSNG2Az+YZV2IsvrP8y+uOm8+1NBxesQId7FaPJCoCCaSIuyUvMSe+GP6wZfeq58ZEo8
iezXE45qqjqWdA7e/fZRT2CDV2VG4EAT7L9gwK35WY9VsSaOtf4WxsWPjyyNHZxHv1KSOnbtPfCF
C8CDNsZ3bFTOs0P+WVTM3DOEs1jcwpV1rGmk/VHE3/acRB3HIJfMOo3x1Ategsvsto9Nz+mvLUdH
mtXJYQxapGdq6eBLWf9yk+1M6+LGJM0geJjYuScEYecDkgc2g4hQA9u7C2CdeM6H9q2GV9zWbUk2
mgspmZ0C7Xj2Utg91MtqNFbEYLPu1FtWafNMRr20z55D8gLb2mmfZt7qN5n/s/2VPTYSE7SM1k0i
ujzY9I6kQpHWTkk+5nOA4q/4HqwM65UIko1JwPyW4nEfYJXaFGl+zFLngn/glg80YLkihnS2/szl
cCLUVWwWTwEONdNbMLj71kb77jVq2NWmd3QISjg1+XOniDCKYYeBvfEOBNWdzYnIjD7DP44Nio+y
xOg0GLlBB/sJcEDvJsJhGAiDzY7TT6sgQhJzm1Vh7KDZnHf1FmHPPU/rW50WtK8WoZdhoQ6kKMek
Bbbupo8FcRYGe7TAv6Uengph+w8NExc/xTjHzbAJEru+eHDKEke112ks8hdLT396fMNjDbkMi1sm
IdNkPiRWOyiiDNHAxM4HyGJrnhYRvI9TeRfABesp+7AH3KL5tJuL+LnowZWzEt1XLmBvx+qeAPv+
hvRiewZ8s+Vcygy6p1vZ+liN5IiZpICzfSVoCMEQNYC1A4/Tbcemexbm0J+apymFyup3lfMoR2Ee
fNxfJHEcmVayyyAuCLWpFKu9Y5tNaryh8C43PCW7rIozXEWhviRO+dZb6jWXXXnXY70rZTvcysqm
hlmSv67j8u4gwDvMTuigNGRiFZKBRFSjNTwOghA/ZMZIZcR8GMQk7wXGeVuwVfLKGLOa7NNrnVpz
pEwywqrEyo9GLhEdldXj///QevI20R4dfN03h8Y3imsymt02RQF0KTjQhhWfaKtwl5Bn8eXzLmaO
/+K6InmOS6O/OEvi7djggnoqjtIqxRM2MHUj1wmfFf29fEJCEXxw4TJrHPhg9M/TY+mu/rIubED+
dVy7tNDnxDL+MaAzcbt25Umm1d1Q9XweLHbPoZb3ziLFLWlxqmTDzdM42bvB/hv6xD6CwSldoU7x
l9T5d9bXJ5pZ9eD5aPhc17nk84Sbvrb+1Vij972Hko7vL7jj0bJi8fQ/8zZ68H5nx8ZdtKF5dngP
ti6d714YMBPLUPkXazBHvk1CyBrdL7t0pgrM6vh7KJaKOKnqFhqk/DJpqlh8YgfVrtgHTtDuE9MY
z+HIOpBdRb6nKuCkrFpy//JM7U2YKljE8+0UF+Iho8/f+HEV7MVcQ5TPTP8xlN0BB/uhnbyDz73w
N8G82SzlsfXIdTH6uL3EMxZ5pMOPrDo6MjYhgvd9qXc5Y45tXaEtUMkS44GdWqLOCLsp8c3j6l8X
gESLnyysE6aorEMHQvM5nuiVRyP2/i72KxL/qOW0uJhe1h/snqXdMEgmX4HR7ovM+qkrX37Wrlzj
KmPzKXOWL2m0/t4rhvg8OxwqvK77PM4RMqydYGjakSNReluCRTkL1g8nVBddFf2ZuluflmL1szAf
Oaj0wYKpeF/ASA4uZISgjfdzzklvJclRTvTX4+A+aI7rh3XIFQ15TTdM0w1j3LLfzDog+nb9KX0J
FAqy0o6xOYdRYlvtfVvouoh0jsYwd6v5JrgpdkMVbNt59K6ahiaBGlVnA5Qs8jCI/Vihf/3wlk3d
P3O+QoIuCOZaehD0A26pcrkmlmsfHU4GKBs9+ETmcMn8D6WxffF8718rnoGc1je+6fOQo5Viykys
RJoTmuhaYLB46ThSrAebANltq/8yQCdVsk3NK3zjSA2DHZEyB96zB6NeUnpjKzOxMKNwZqVW7vs5
JA8mWI1ClXk304SxHhNtCBvpwUIsk2jj0rfd06Rgwacj1oplTONbL+p94SFLT3yccQvJZsC1NDru
l74t7oPgACn04J/b1HgscvveEmh877yuAsW/fMqe0xITBNSmMhrcItsZsuQ1A4q//kNypjD9I6Y6
hQyzaZJBPqQZUGK3ny6KuYWoTNhcQcFJNQfx2WqX12bq9kR2keviugTDdO23TMZ3slL1s2Kov83E
Maga+x6wiD4SXwkHAQXRwoL3jRwNbNS8LQxG3OYksD6e2BoQsds01tnwoZb7ovfPSP7+Boxx0jG2
bixuuUVGM9+j4VU7laYOPU97jIWjj/WI9qRIO70dcwfoRB4ccDM6h//hd5kCNPHivgxNVz3NWpBG
tvLR+z/sisKjjdSK7fwc4zqy92m+CpjdJIIV858iFoVTxfkyvXTru41DZMOSwdbG5diURN50hvts
+AjmR4++TnlUnYzMKqtRyHSpsjxiKuIYMwJqtg1AgDeFWm4nRoA5XvoU18kHGLBps8wlmeC2vpLd
Ku9NW/8GLmqvpLW6XRHIHlLbwVF1cGnGlLA2BBOI7FBMIsdPj01ZRHkV6l1WVG9B2eL173wgYhNu
jTbYlqbosQsj9rB0Pt0V7vVoQWu+Fbr7LX1dfE2mvihvx10/XWf7jHm63TMIloDGw2wL7wvosbkk
50WO764Vo6doO7BGLa4RL/OdazUbxQmtzHvTOv6nF7CicXRDFbP+1LfeRwhYH2naWpex8Vay039J
XkxXO223i8U9mkOlSiQYUfZCpwVsg5kj9nip6E5QGAYdTuHhjiz1JOEObjJRf4Sml0R2I56Rury1
Fg4s16r+5OYCd7pg7GPMj4UdRK54kq35JCG5xKbXbphSkovQFn+rvqQeXiNwlF+9o2h9aAJcTOYK
8J5NCPQEXXlq7na+zEkAKjinZyjwZmNfa+IpibhJMM/v/AH4TZhS6ZzK2edkFUwT2qVUZJjXCaCS
hySAcdRlw69NmkU1jCSkx3/A3bvMja23Khu/yNFzdhUjQqJ5EQVYn3nuXiVD8Y1NBtCeOX7g4Gbn
FpfAGtiYjwj2Gh64erjjCPnLLxpQHlJ02yiVN4xi+NRGlp484yeoHEa+uBsgZUlaQ4QtTItaxwFh
15EN6zYKlxTjxST3X2uvJ9FJuK9OuhAPoR9KvXIQwIMhpIJ4C+xnNk3cQhmCDxyX1mmxwMxgyi0i
0dWXwWdKEShxoODGrziZ5UmPTF+7rG7PpWkze4P60zpofub+sSrhwPYaTfwMHKPxhuvEXQIpqEvA
McXLuc3sK0nCgqjnzIgG/jzKI7ePmkHYj0N9JRLg7hJ482FC3fEHfOtGWneRQh+siQLelAs1d8Ob
csjK12Sp/EgHQGMteezaEZdVY1n73vfehyw3H6a+vyu+OEZAxEwOFkO4ESs19ebyFBbZtGMR1p0E
FxLj51VhPTjtgylsmvMFE2vo9xRksbPxmeTSelYC4tQ/zDfe2dXeScry5jssDFp8YsHoJyjQg+Vm
37DdW9eUrMVhWfeNaeLuynrFdDemOJeLTjZu606Hnq3rtq0xRHCteDcLBRH4HGIIp6z/J/ccF3Tg
DWHnjdfVUWVNZJg3NQNzYJYj0rCdnAFOjBLl3dijjao7JsYct4KFIOqkpkEfN8/DBFMOWYbfaWsL
jBeLcZ3KowI4tsXf3W/zfiHCvIFor8gm3085ns1QIIDCozVqEhFJTd7SyFavzmR869IxzgTHH/Iw
C6+tGNOndRdlLbl6FmhGjYLnWMfhrTJYFyddIJ+n2I3gcobHdpR3cyYvTSOhHvOKvKneZIPQse1L
xynbpbytE2Arlg9mfAsH8vjyWLbHpvD+4KwWR54+9Mhld6OKW20eTPc6DG2ix+wvGmOV3TQ52QKJ
hSgISevUeeFddHGGxVH3z77DZirxSEdItLgYAebEZcD+0zZF8CpbNOvoIPNwH7cWlZr2H/PJemMM
0W2aHhrhgCMrc1rMQab6yWJlXr0atX1Vl1NUlLERyUXJ41CzfyrubXMvSf96meL6J05Bwav+x26/
kqEYITHiRhLejt7GfarwxBpDok+BiWnLHtDRLOBTBlUvZwafb/SRxGDGeL8yk2ZefWaVpb6bkjZS
qnevy8QrBf6fqZag7mr3YnW0TcwwQUBBgj3WTsyMpweGHnrYl3KGEV7QuRfZ4qAwWozXzgrMKgpu
zLG9LEF77sibfy/1yGLRHYe7Ks1fy4+51E3xtTSa9S1xAjky7J1X2vbecO38kFSwUxlTA7xwiRVb
hCwJy7otkKX9CR9LluI8bQHzw5q1m5heOQAqVjkfigCX7VSCOhCQTZhhmPuEK5j26iqA/I82eoA0
SaImx6M2cr3Qae+F16WRgechY360upHfLItxQFUtRjS5WwYLcguj9EFWDbewsdp6DHgoEME2df5K
msTNaYQ46cbj3JPuMUgBUHTzCC7/srTEbMCNhxiog5vFeVYwpyLL7s/S+7tmZi2BHqXYiFh9OmsG
S71HG3LqGrR0qOe+MXmSjyPwUpbpZzhB/U4NmFqeGWw4d1iTalteR9pncywjKdDFNRkyxoCIsgH8
H9Mgph8kUBltgPnZIfrPFK+L5XIXqZ+g5PwS8Cwoe735NJfWPUXLHCntWWT/qJpBAwlpsDaU19x8
c8avaKFIn93+XPWSHMgxwZzmzy9VTWlRWoD2M+qvmRf4PBc06TrpsMtkHabRnKFnUECnoGqgASkg
q4zdLiOTJPJtJs9Zp+9z7naPZNTqhoVyujLJna+85tz3dHILlmrY40Fn8WNPyNxGxJb5/DsUzrKn
QTt1fjse3Sx9CPxnURYhhCiSNCr8P/ViOU9jmn71Gg7FmlSdWkDzJ9kg3gT6zcBbXTqjFnvTYhA7
SVIQZchscGGjspAMu89Kl8kUK+Zz3a1Q2Rpyxgyd4qTTOueOsx6N2vilCex3eJtmjhzUHpMVMGWx
FJVCQYnIqmDHcU2jbLnYV3Q8UJyjo+78NbhkLuwv2w1fe7+bT3UaEnHSKVAqDoRSVg4HoV51NSDP
bJEZBn027Dxc15sWiyRRUPKf1QcYQuhIrKFvHsMk/vXXkyqlsbx4dfUy+GKglwbqVgyN9Tb0QRyZ
eIY29IwYL/t+umZKs1iJ4dXMtPOODpMXTObL1paYk5XCJOFT+ES2A8AIz8EaoCsRIcwoEWlNbDZK
I6GI1ZCea0KCLRLMEIgiIW/AtWxjh8x1Wy3fHND1Vfb8EHg5COCMTqia6baDeLnAjIl3qrYNLtiJ
gDwLRgCjD59VN+NLu1DtU5GindBdUh1nFoIkAlnGPTb9KGsdxCnobjaV0YmdgzTuUsxY4kTFMi2Z
ApN82XaHDHTjaWLxpoT4cQH4NtGcf+V1SBPYBwITvPDDr0xYTKJb4B34XeFReqe4pAav4+HT1HCW
nZlhLKNtHAZssReXIPvY8oD9Th+E2CD7onUjhCR4rYYSYnN3UuxUXLt+6vUt75D5BWb+XM5IZWRM
Ia3MT1OM94bxxqMbMtToQalsCrO4grX/CWqwOFSRs0p+eJGpgqx05+n/4+5MdiPnsnP7KkbNWSB5
2A48ib5RhCLUZ04IKTPFvu/59F47q+ALAxcXuFNPyi7D9VdmKESes/f61ofVAFHsiN5BLmc+f+Aw
Rrjg+826jew3v8bLYDX1btG4mNh4/NekoUEUmF+zxdfBF7HPBu2wI1VzzCm4z+fmoJR+rvXkF9qC
9BQaf7gJWRA0fJWMRm1DemdWRsIMdUw5xCARWQepuvnuhx5GXzbOYx7LRAnyOP5WDn3sTRKtEbSB
l0mj+ABajif3Pjo/5yY8EyvYZkBBadnEx6Ax8KE2q4xC8QyTBhk4aiiS/FYg7mFTRkWqVkivvCSo
qWiZ2szfMUIn/cc9KVH39Ehg/Y+5TAS5KasPF5sdUddy8kJSRxG7oXUfEqZE66PY59h3s6Qkgx/j
0vQfRZd/kUP70svydx7x6xI7X2NsPEJ1Y4Hj+cWxpAsnb6NN2h8rhf28WkbeAmSehq67+b5Gmp5/
Vj6w/FA5GX6TE5Jqw29NcalgeyFHSqQk4XOJDLHyuxcd3SDT8yNI9YXeWBZH/FMTn3uIGrlMc3K8
JyZIoNb65JHDZ7s1L0nkzbues/4GQcPdWp4L3d8nsaImUdl8YdO7DZu1/vtX1OWPEqbtNqOfm0Zq
egqDl5hribK7D31hgRhxvcDG+cLBmQBaqO51OXE6C4o/TvK2sJGlsS9jjWq9JPjaskDbVhaf/KAg
D4P2g2TyVf6nPzy5Lo9/yzxzRg4O5UBYj/5El3ie/cU7s/f6EbSEptAybC0e9cZVr6Pp6C1Q6Tyz
tg2X3QNxe8DXRf9VtzNhn5mfXqUfB8+Q7VSwGyc2Xy08Q0d31tLf/gYO3JsWOx9TnUFbj5/kzi79
lEzr2UieW+W9Ify7LkQITXbTvV8+ZtX4s5rnSxoDGesWZRUlBI1tmg/04iGNyD6xz7/OgN720v0p
k/Hs2DnllrMK1rq3NP/S2f9vrW4wfM4N//h/dCdcPn9H8+d//F/KE/79H/13eYL5T4/truNix9Nt
HZH/f5cnWP/ka80F0fI8E7+//Y//+Hd3gun8kxeR6/tsNnzDMBS9AC1Zxug//2Ea/9Rd+j98B5bC
9pTv/f90JzA0pg/if7QnOAYODcMxTZvFt87K6n+2J8QGXV5LusAbTxmtP0ETbgkPYVIrneiJpfRj
6W+WNI3OEK83w7LHO+v+kKk3WDGiHWqaaV5BSeLaJhk1p9q2WqGuIGX7DKcWS7XJ2nS9Cww+F1Qb
5Vm1Czt6iIy515l+ZDqutkjtmgELSGZx6bMBrzZF1yZ7I9KY0S8UHsgqxiFIeBtTqL6+7L98z8Go
ImnJ+C3LPpZpLp9SkfxNmFHR/hfltqU17wHWjtWAjf3KnLOX3p+OQVCwVJ2YAy0TVcWqbqvDQoRy
xWAkYI+BFByNGZKMistnHHjmc5dGrHmMZhdpXvrT/qX7iB28qE/eL1y7cCpp+bm2EucSo3U8WAZ1
scx4gujQthMtuLb7y1w+U82adsqh7dRLD20gOuKJR5ZxDB1eQswrP4uA+tA5SL/BEVPCHhurJ7w3
FvMb28YLWe2O53Etu0aKXDUUr7HahLP5piUBlYPTQUdJP4eFyQhKhbeyA+pgCpmWy7T1oSKakL/F
EpzC1p73dZE8hNzUKcBGBQJRXNB4iN6kvtgtQyRujDkVjxM8sV04R6R2b23NLsvyPRgoKtgMow83
VKOlx5wv6qbnzUvTUnAlcEt/rcvitQnhF+a4v4GWg4hH4c1pRjzwtHBMkyJF1gfzOixIji9SLq9S
MMW4+VB59RF65FRc7BVt+VWExY+IRkDUt2Oy4VlJEcWUWBcX4ow3H4M1B4YDH/UXH8ujh1Ls1ejC
394c0wMFEtkpXEF4TfpdhguKXboVX2kRalYxpAcREr6Epru8F7punOnpInvuFBeXIrpT0bnvysCY
6dTBHbnu3SUCc8a9YBxxYsUkTIPiccjinYcMcwUVEm7wbHENANqCW34ezUUhU0P7StJmw8uNcTKf
3zWsiSszPDlRaGycZ7M/VQ6H9MivIfrYL2y5HMxXxJvPZdEau1EZP2rLi24h89ImMP2HyHFIDvq8
cUcqIK7UdrzrGx8lDH2mCDYM3eW1pvR2Hw0Op7FoecUnzU5tSDd221aUD7tPoYrVA+eDkCgvg1b8
Q2xmcgT7aYqI0SyC5rGyh1sCerG0kyxryHHYzanRNfOU4DaCKobuJctz6ag3OiajfQmAmp+Z5KGK
t4197Sp9p9LFuEQVg644NYhAdWAh06etOwHOl4E9YanHDxYfKe8nhOKEkI+GqvaGGTBTXLQR2ZzG
KCLkj1gUzkEZBZiyOavtaE3uesSBzqyG2Z0/hP7ZKzMi6nE1bogBTFcVPzSZPSCCN4qdHVGByUr4
pPtVvYuradyX5EZIJaYkwqklxX5h66fRLc/twgQ54dpA2UkfnxjmbfmI2+PQ5f1By4ddbEzGDY19
s9YLpdEYSQEBUGF6nZVRHiIDQwoA5ioziguv7l+guOExok6wQ4H0ju1+pdzxkS8DMvUHPasPKQ/n
U1p/ZWaR7KrkIUFUs3HjwDz0zULP7IimyDEoJ7bSimtndcqOjVMwfwkDQj6Zf6ODmTBDY9N5UVCx
4YSyvDQekE9IYS+Ku5IRcEzgYDMzwC09eez0zoEOypotO+dvJx0etHKi9NC6llS5rrzM2ZaGeR94
G6iOTwK/PJMhFjhudDFcUsseR0aDvlrsa/EGF5SDnp83gZ/yNE3G2Hwq0Xqx2DDpI+WMkoyuSwQl
QQtLwJVM5E8VY58dXaVuUaaeDdXHxy6hsJrU7ZPXjQwTcbYSO8hnBCUzy0S8aDB/9mPTZDy24M9T
yzjrem2e//5vf/+lrf76HL32ew5z88Agk9aOJnnE8LsK2bVcGgexGcv08S2on+LE9vfIykruWp11
cDH0m2HkP7u1WvtUc7uZ/V6HNBN0BSuKyGJqHEfkknp5axnLOK8mzJIY6MfwgSAZOBPzN9jX7lqa
d9jN+JjEEb2t+jLyXA/HXa6C7hS6vrvPivnBiJ1lhQYffpAv2npSFLCofuZaRf1AU/6Jl1ZEXtwr
g9hcWwl7bqvW18yeO7SJNW/crD7TDwZQ2oQ8PHk2W2VxKjmO8B6gzC2g4GUygB1oantm7flghIhG
6LBwC+vczcxRNOLqA0dp56lFibgML/wKIUcgqL3pfESmVYk9gLzYRvczskKmtkG9wlApdnmKhG9c
OvZI4qNNa8xSFW8+hGH7oZUkef1a4Re034k+PqRGyeLfCQl50KXasIw1Mf/UdvplOW25ThLIvmD+
hWPKYs8BQjO+d2n6qoefLZk4w7os1Is1lIpxNTWufeb8Ugsn2oYUBuqq2+zTDzAII0g16w5e9ntA
GeuwfmM1XX3YaDE3JasDGAbAla6yKtFeAI9F3DIdMoFD/zPluwfVaFUcfqqVz1FulSIVXc12/UG4
hBw9L7mC4FCSLg9Vk15CDTKUjrNhdD/NEhdtEbNtbLmh7MzKPvHQA5PrSDkG7MnFa/pVdjNuC3pH
+WKB5Rae26A1tt8mcj3zDDsGWLnjiU5R8wKk5gOcaDalI2XKRI5XOdlsly2pDu6ybSXxYcFpkxOk
X6kK9+5MkqZLyWmzCX+JEbKtfYLaZLjtL9eO/B1Ky7PWGK/hYO2nlHzGFOndVs9/T1bwwgZ9XjPy
InQc28Bc5VUxzCWQZhdknLkRFp2i8SQkWxHH0b4MMzjEhuCWV9I3Y+OrYk8Zl6tQ/9FpLo7YZEcX
pn4tI1CgCnH2nKIr8J8GPTpHuv9CWvFnPGKjyk159gfPlsmQy8KHv/N6/86U4tnCzWxzTgza7C1S
FWFbo79R9XOM2sBdt/my9q2ZnZtVWSt9UCRHs/Y9yuJTOoICKWyIc20+BSA7WxVN77o/VjuXVp3C
R7fmxMN4IDTbk2hZJWMDVMsilgc10mLz1Vxm4tWKkRVOjmmlhzr1VSYFOC6pxXycYEocStLdAwSl
JrKJitiIS8dDNsLsTQkBMrt70CCgBxYG4jwC6AlgtQrjXGkkpBy4BkowycrzC7saUNBWcO6MwH/Y
k0miIuceT6Cy2XJ925o5SXgn3sC5tTuveBu/XIAx7vlttDXs9Fxny5diS+blZIyIoeuG+dsvA/lD
MjZN5rdEPhC8iRN2tE+u+4QfOV9i2WW7hmtN0dC5J0b+bEfdb8+gYSrM2QB21os+3vjz/85xyGc1
406Si85OSnYN1k6MQsCLwvl7Jlu8rnRP38Ro21aVSE2DPj0NvjOtHUMIQQuPf4jzgAyJFunHKOve
bUpy98uUPIWYb7E2bYtpbKkodxgBwGPlNELD6dInMWK51pACcmLHYNYr9SYF0pbXqVXSQASk3Gl1
C3lTMVrRSosODjU5nJAwKvOzrlDseeeeil0OlPRf+QPnJ8aq/MhsDm9cEmKC+8Xy4ZL4ZU3q3Jsm
+OE20mXkOhzkjOKKYwVoJCJBr+f2nhizZ7vuKoHxbaIWFqIyf9IccrR1TLJplp8nOjx2hu6RSu8I
g7W1v6a12H/Qhoksu4gVa+wJe93/iNkdX9Q40ZnrOMe5hQjGTeIPtFc6fe5u0yL9M7Ws2LLyIxoC
75JN41lQtW2XJ3gUGaoA50JsOLxk+aWb32fFJzUzUVnlPXU8hv2d6qrZWKaOyCRA1pIPyZb4nb6J
4vo8WEOzoeGsqxbO/x57Nv+j8plMhZTuHHu6iQ5e5FmXIlV7L5uS3bjAv3e6PfNBdkcMBBzhch4I
mcYygArulHOi0SNvd0vyd1GCTbRlxWt24btIRTC5J9t6KX+1HJz2Zc0ZDuXC3YgSfOVmT4ZCkhe6
orBXf6ZDgUdCYTQboM2R+LutUcuySYqCv0X26o/MKlrD/zAMXnzObFtrTetorBzydYaZ+NRAziw6
xziv9gi7B3SMRnnBYAdrJ/Qk8s36C6PWpszG4RJpbMesIucV6xayg2821U5l7mcXOUzY5FY1tt5O
y9RNa/UMpCl7NVjDnX0lLCHYE4JITmu70ImndU/fOPmJyqJeu3lrzfxnsegXpD3jKghfFHqhXeQx
wPJcpDnKfSU72ewTtJHrmixC5ObTmhiWf2pJ7zxfbH26JG43vloT75yQcfE4ThNjw/bddkr7lIns
LMRu4VqEu9PcfodHb8eOZlbaGCj9JP1VuPxQrLA3L4XDuzEwvqOl1/caj2V95tZcdej/1AzQOre0
Q0y2uzeD2d/5bfirWhKKnwY72NidPWxKFlNPPT1DccVff2H6t5Rpe2KMR68Tb7e+ZWJOCIZf1gjO
Is6o5pnjsiYQQ5qLSfcq4Zd649dRvltsDpqIV+fNBPo4lwOT8WFCn4K8ok4IiFWNfehrcCt+o4t9
xWfSWR4LCxLQZtI/F8afGEOOrpazRjhm38IdPplazsJUPRpLe5ihHJnVlYzk3QuvbO84hNoxcqJk
y8tmazrEDqpEOxg+PxtVJiykPF5Lo4rQl2R9vJtAIjZVYeLhSm0oiSF5yCH9A4wmLeuNw8LkBIcN
GYSyF6n02D+w5t3nBfEGCuiAH5oRa5HDXd3F6mwkX4kzsCtr+j8WWoPNgrm07ljqNfhsNxrQerQg
ooV8Hve1TCqHTTfyKPn7aybf/SFqNxMLZKrrpnrn5C2Gccddm4Ztb7wqKffhhDsmnMbvpi9HZijD
Klt6tfPj8hsxdk7M0/vkQABIMknmLwuLg5dS2VYCrflk9upXvgK4WSNX2y8Pltsvt6kkhe0Rewq6
5TlBKcveR//TJN23Y+Or1XzP29ZJPWz1METIEwY+2iOXmjUtwmtYp9apL7NrW1XWrehOU+Jmt6x2
y5PhOl+pX55RwJT0buZ7b5qMXWu4r2gElkvTj0+WU+cHjSRsyMpuqB7skP28l9UPBgp9T3MtxEFz
f+rI3a1006yOWbw426Gy32aX34TIH7bcbV/7UmU/QPEDM3+YUxdH9Ojt2znhP5mZW32o5vOSWN8F
MrzV3FrGw2Blb4PXpLcgix/dsh04BpTltndZ6HooCGjmSrZqGL1TzhzayTBE1/gVPDgJTOpEvPOY
1nSOqctDNnjhqaY+4nFcTg6Nsfh4h+BWz/WznqrdnITNIUAUvioWbgdNn201NRjbiXLPTWVx7rNq
qtmrQsv21CpQGN/xW2u65fw6NRQysFbqhmD5nffhLQhc7dENvG9dB04ppXkpib1gX4cpWXZjpCrQ
zao1Z780ekv0/g3BZrXO1eBT9q5+g18mz0ulX4xO/jL9ZO5bhhCnqe1f68wsry5av1Ws+09VknCX
70bjY1bVgYnCjhYzY2/AfRA8jGxK4hqEnDoxhtj6VY6URkVavQ+dHq2YxY0jdpg9xOXcbyiCCtYt
pi786LAiWoLTb5l5ULdkXxxNXyFt6w5So3QutPrqa1xxc69O78VgIzHAZ16Zvr3nk7r2Uz7deyN3
VnQUPkxUX50ZY+5CFZh7rS358y3VFlFfcolBE122MhcjU/dZaVcQH/1IknBLCdM2U28gQd6ZW5a/
coaJq0PFUp1Y/qpVkBrtuAktRdHGTHmMKvlKgTuqhbIWywIbWkzN5R2fW2fdh9EknP9QLMmhJUxD
BZAGlM01gE+95NCISDA0a6LY2CoeU4zbcW/XV9foybo2rToY0unN/b0i8435yAnwOEFBIjE0pVpc
/cknqilxs6BrMZKfo9a8c0Z69cwYCzNjLPBm3nG6USdbckrN9u8/NOir3+FIwz2a+nmt+3px8uw4
QqqF3jolEbnPfQ59Zo/u3e4L3lgMKdLqWHb2JwfetRqJ/QzEtaFxCrXmxFGiImtdTlt6/llOHP9T
b/49zp3Fwa/95VKJvep8zXwfGfHR4aFdW1VpK1W9cN+ZX+a8e3ADRAxcs1qmaItPCRFVA7qI/vqq
Zk1YdcYqVZxQcJs2Z0PlT/7c/lTVCSoYD2xv7+dx+d0nxo747zHs5w2Y90vajR9h9SdZiPhyCrDN
8qFEupuXxQ+VW1c2Z4jABoBMLrSOq72YiOvSIgbnKDexNFZSO5PjlyuJ+S6Bui8kHVdZQrvOL9P9
oZUglWz6JjaXOi0206DBGMdkpDWcqVVmb2isOY+1haSUfLrsfmJSIKhTWV4Cjcmr9zvzp3Oj5b8K
zndozK17SEEuI5v6A5fdFxcuzyu5VAgp1E3sBZVFjoAMHPNlCu3ib+Szi0utqVFZ1zyU4o7oI2fN
yrPIe/Gn+LO/zh5XMpePiDTwnRQLSI9NNNyQP4eLooApmDjZ2vS7mFjIMcFY17y0ZA88Guk3j3Ok
qsq+e61zpMYoWXtLgiuvGjjNntG7fs20sUUMx3lk+L9ru99FSfynJZYTYGPhNs3MKx/jr5xlZxvQ
KLqkG03RTRlGPV/QAK7F7h2ca0DmSVpfsIRrrnEd8jgngWk96j09zLY0MjcVl5YmYmlvkPVwLH3g
oBR+W4TMZB67wWvCX4kvEZviFucQvzVB/unrzLhGPlqLZR6dzVzrQ/9EduTmhfy/Qn97JKroAeJg
dh3QblCoUlz6Mjh0DR+MTyqu9zMZWbJlHxEEkrrWja3HiJMhQsKaG2UspUbhE1dO7T6HVXHgVCxG
d1b4uOt8MuKs9Qu+yqsgraBnZOlvy/ofdHg5lzyEDUED4IzUJhJcQBNwwIIg4OsOwCxQwSx4Qc+H
x687p2dLxad4MFJUIxZ5S8MHfzMzlE7IUyXsEBw8ARiwghSc/IAaTMEbbAEdRkEe8iilHmUsL46T
ThS+YqQ2BJEYBZZASyvYBADFKCgF0M5z3UzZWetIr6KM/Q44MlwDCAz1F8WAyegEznAF0/AF2Mha
0I1GII7Kf06ictknDYrzAVOHNeB27OdsxgvgvniF4gIF7ga5wnirdh0GffqgX/jvqhm9ApJogpTU
ApfMUCaN4CadgCezIChhpX3z5r8yfwBOEUylEmClEnSlFoglFpxlFrAFm8HMsmNxz35mrXlDqX1U
xgZRyJxY2yjCyqi6JYLLNIzkBwFoJkiaSpAaX+AaA3NBBbB59YpnPorLtOjjoYHHwZC+7LL5uxdQ
p257VrBj2CNTw7TltNpjJmCPYf1sCOGu8X7u1MAvWdJfndGq7x5MEI3amLYFEzLghVSNybIJIgz1
AhNREMgdXgCjmmtIjfvrlGUsBDjPUOxJzjCHSzIFUGpKx6IQkqanHnrJE4yphmfSBWzC+2QL6FQL
8pR0wE8LFFQtOJQpYJQviBQngi8dZiqtXmyfl2FD8IB3qXaOosm5j3BW+FHw3EJehW2rVhQYbib+
UrnAWWybwLQE2AoT0K0AhsuH5WJkfkYeQ3YGyoss7gwgahwrHsicJ0yGdJ5gYcXAI0SHFINR+JHH
DMohyCxIskyQMl3gsuHcC2rmC3QWC37WwKHZAqRZkGlV+hIJqBamIGs67FokEBtI3qUQrG22iZSA
uSkB3gjfvKaCwDEAPpgCxUHHobkkwie4XAI3N1ZGv55Y1i8RginIOkcQO7uNriijgSkFvyutd11w
PEvAvDbPPvXiPRVgzxN0T4fha5ObLkhfYPRU/ugp/WN1Chxlj+neFQgQYsTejkbMfVOPLlNm/TR9
JEQ17GAtEGFuLh1b+cV8U11/atL+XEByHBKBD8OuuUSCI7oCJmYQikykMRYJtFgJvoic1z6QmqCs
Q+BGPdass8/Qi8fLj9kz9Zdc5W8KTJhSmOqzrz4iQSVTmMlG4MlpqoiNaPOJzeVxUQ1N3b3NnI9B
07GEvswFwwwY7m4tnB8CaFrtz8z/6hu3BIVhKzdq1bNn4nq9j9CdkWCeuQCfpaCfrkCg2HfIicCF
8j6qyWTh7hdklH6Sjtp1/dXCne7/xUrhS1s4U2r5PF6DL7oAqCHL2Aci2udY4FRPMFUGMd2TLU8q
VKT+vUy5Y7UZ/bGmIK66wK66YK8c0veLgLB+wYxmLppbN/PBZ7Wts2pSP9rSbg62V/iwX1Vw66x6
WUdwtpDfydYX9LYRCHcQHDc2gr2u++6hHYObyUn2MMPuxgLxIhdBzsSh5rbQGWEX4xVlSvnE9W/V
CQScCQ5MsfK+EUAYt9+nEmRYbPRgfOMRMcnOKZvsMcMZ2WVRsUsEOc4EPjYFQ64FSKZOApCb/OWq
sDOTxuyURDtWtFVBLGQ9LOjYqK3gsCyo8yTQ8yT4cyQg9CRIdCNwdAAlTdhq2LcCTjuCUPOJ89fe
JYJWOzDWSmBrND/OrRMAexAU2xEouxA8GxLNOAW5h+3ZkweRyQk6jgZ2VIDd1i0VzNsX4LsT8lsQ
8AgW3IEJ9wQOD9vvOOl5two2TsbFAuvmbLjYGucymmH8sW8vncJzVClK6+2u7o6B4OiFgOlsmZCp
D8DqE9R6/Rdf7/t7L0B75zpvjMaxiArsjtG6Evg9FAw+zl9qweJ7p2Cxqqijq2Hmw4TfCk8weoNx
miNgvQFhP5YPrQD3OTPQDTlIkyEqOL4jYH4Dod8Iqj8ItD8Lvt/y2F/g+bkFtx+cVf3V0l87Qf59
afyVEEAvcYC67+hvAh8+2ryiZea852U1fJrkCHJ2kAhDff9It615jCVusMCVPEJ+L+tCwggBqYTA
qU6WjirLyra9575YNgYUWs9f6Ju5GsTtNj2aTC7PrIYo4GabHD0B3v1GRROvU8+VBs9fWtjGxyo3
uu3SMlCe3FCRBq/FH5z8Jgtwl8cLlsmRaxH/Nzq/POCRteo5hZbFLvQYx6eu8xBk9kduEm7CL7Rk
0LN4Z3668EYmpdQgndHPksGgRQaEw8J37BEKoT6llZBIJ3GRWoIjph7wiuN1ClMmwZJYIiYtUNfY
IL1CFo9rYzNLGIVaya1bsd3UyKlgv6TqU6IrCLp3yAYvNZkWU8ItWI2TdWTGv7kFZvu/x8WII29Z
mY9GeLNNH0VptVzJsnDDX17pvvrhSTrSW4xXuOcnQjOkc8nbhLgWV9xOj31NlTfSBvKthHNeDAnq
6CR2QoPoTkyGZ5YwjxYiUqzhJkZ0ZFr5y+pMfi+cmADQYvTvqnor5tr9CH3MPHRl6ECi/NsOBUkp
USJXQkWDxItKVQDoaA4bL7N7C5ImOtVT5SIGJJjUSETJ8zJgnv4UgVc+ZDqtqUS7DMCVaKq/i2wk
6A6xQGLeGu8t0tVzgJOY8ZPL5Ik6m06SUhKZKnxWcLXi9EUD4Ki4FWHVRIPJEeXAkbN9KLXApYJh
H/lmx8SAgwthwBCWLaNfz9RuGuktZENqm0igSyPZ5caPXOuoUZXIl2WOrw5HGKpTaQcmFTY4AUUa
cVKdNHG7ERybJELGVwoQWGJlLH34zAiaESmnObVLrCO6PvLdxNFqcmkxV01PgmpOZX2PibkL/To4
wLAjj+LZzFs+6n/E4bmuFmDDuHhkum8/AwUofnnPWERJ3UpMbiIvl0twrpIInfY3TEeqrpZ4nTaz
I7TiPt3FoU9JIEfDWzpjLh6T3whX3VMoW3XEO+bJ6YnvVTg6jpURtcc056k15uLjLgz1GhTQ8FTp
XAA90Us5prpr3sHoWaXFZP6eymZ+67X+cwDgOHD9yHct6UJFyrCWuOEowUN7Hsx1xv5aW7LpnJBO
bCWmiAaVwKKmh7sCyVjq5s5D7l9C9EK7UWKOAcVxm8V/iSQAWZKEVGFdHNqUn5kdG3eqmK4R64dT
wx5slbfJvZJIZUG2kr4qbkyILFDV7jvSl7PEMCMJZI4SzezIaIYS1qQrFXwo3vNTGFYGeU6aCHXI
MQ+eniUmR+x8V3fkeWcJguJJ5dlDNNRh1LOmJU3BTiabWQKkjURJU/cXf4twbadMsPsipSBvajY5
tQ7so4iijhJKRU1yKiWm2pGCI7U6Snw1qoY/Nr0muT72G0XCNZSoq5YtD6WEX92p7s91P2ElmaGP
uz+GBGVjErOaRGfLKQ2uaYtMdp52fz/IBgGEKYFbBOfzrZEQLqmwbLMDS23vZkTuJvL97uCkHYnN
RS/2Xi8alLFSr3//bVOmrOUmDy2xxH/NkSAwZoZ1yMj5sDAXciQsnETZntT5MVe1e89afqRjtdcl
YKwYSh0bCR3bpI+9Pn4PFoHXXG88DxJRniWs7PnxfaTrfFdzNKix+5wI0Lm7lIwzSg4duEeSo5BS
7JWWL7+y2x19hwyUFp7ooC2ElKiZIRDTbIr0Nex797cZisSlibUn/NLmvudaWdSJdyQdNe7zFM9Y
WJLnHT2bkbSEtiuJbzMYpRBGIt22hLtZZnYH09cuQUp9YtIY7bmtcfMMZcZ33zgUCf9NemHvvUDb
BeTHewmSo9gzVpgIPWIeEIIGQ/2LYVjcCXy+anqFVFhi6X2iEeMrunQX0UeAhsIkvi5Bdi5o8BFE
26Gii+1UxWRix+rm9n5xJQT+FSc598JWX3h99Grba9a47guuidE4TEQIDDgMvO5rbnvYhTyOlJWE
7qU7fZYgvrvqzMa7DxLQrySq35HZzyS875DidyXOP0iwPyXhX1rRZ//R6111zEUAELgPPT6AOOj7
HR2aHI7qnd1l6RdGvvtoIhEIWQqdaIG/e6NBTbcfSaqBwY/u2KdcNASeCAkKGzVBIJIC/6+ugF8E
3vep954wbTO2rtgNYK4rmBtXf6wD+Ccy52XnkrCLzR72FzVCarnP8nKIRZpgYU8YRaOQ41OoR27/
sSgWWpEtKBS3ewyj055V6S0WOcP/+Rfaib8a5O+HTGoRGH3M/DqjdXBF8GCJ6iHH+TCK/KEWDYRF
Yol/G75YdTReJxCJNbd7k6liwhG61dq9I1IJOkR+F6KZKMJ2uEkJobdE+T0fi5dsTF/rmNCucufk
TtnTdmFvQF40GG5Vxa7EN4FNTVYcXmRE5LjVAbPWGRGavi8CT1193Ziv9SMgWH8kE/1UiDZjFoGG
KSoNC6dGKnKNnLESxVM1rayINyYMHH508v4l5Ci+ldk95tBFewNnh73kzm7C4sHp1BSpR8GKizHH
TzyB9xnrh8Y37jjaDPhjrs+dqEF6kYS0ogvJNyOA3M5M+2cDm8goWpFQBCNzkT16GqdCD+ET6Q00
JLW+0bGSRKInicBGBhGWsFOikRNu1haZCQNkMiroTSyqt9YJG3avcu744ESDYogQhd5EQwQpJaaU
nAkk7hLSlSJRsULjKxOtCr/UoFsMIvIQU46HUXiNgvbUdzb3EB6vUWTyjLXuCqz5WGBuIU07bLlH
9sRRsbpgd5kdNC9jYhjcv7vjXP5oR87cIBvcZ0bvBmt2nhQnjSAmQYc9JqU9cV21VHcks5lTch1/
DiKbibDOJAHhQscrqC1DExA6Llamqv52IW3PXGh+1XZiPeSpQmRjN+mmLit1akRzE4rwJhD1zSQS
nFR0OISJk2fMDEgCUeU0JdIcK1e3bozb1ylgbca3xLmHOHaSv7adEO/OiH8nExFPY4+kgkTOk2Pp
UR6m4LDHu+3YqKli1FWbARAF31h9JYl7XsziGcWPwgKTUuBDlZ6G++SzNLlxtRqdyy21qpPFBjXU
ZqLpqfnUthzqZg+TnoiGpJxEpa8+p1GWb8MBnfqnIFULUBozl969diTYzOYny/tzIzKjatpyxzbY
DPoKM57BC9uO+gDccN2IDKkrnZ+88r/6gZLlBKlLWE97E4z3CVk6Jo76AQ8pP6zkFvTte2NY1mZy
7T/w28BzKRmFvjx1FKpNWJoqZE04myaRN3GTXVUDOqdCxE4thqdIVE/0o9lFbH0NUbANU2RQeTP/
hNm11mGDfNdwSqYaMXNakUj52KRs0Uq5IpjyMU2lopxaKtCSLEFDVXYIqWAQUe/jqEIXCfRJ7Od1
EIFVJyqrWqRWwV+9lYiu+r/OK1z+fDCBnZw45oVIGrv9xKFT05FlRTbaLEexhRmdHLtq1vssd81y
DXuHrDS5Ot34pE0FctwycFYZFX2rLuYLtuDpskTYlYm6K/TAukTmNWL1irF7ec57HSH7GkM1HM0Z
AZguKjAana71InIw0YTxlRJ66RpqZYOF+Y8m81KqS/8UHErZHLBaBGfgxWDiLsLPaXnWbUgDDf2p
98Y3yVtnOMs8kZfhVj7UojNrRGxmiuIsxnU2cPLoRH7migZtxofmihhNE0UaHeCPFs60uul/043N
T3DN4oHhWZCtfVu9lqjWfL7XsIjcvXk1WGJj03oJ3WsaBh5MbajxmDmIvS1B46Zhp/LA7aOImiLV
Pabx/Dpp2oMGU2OmybC2q9jaK3HDxaSVGjdmF28N+S5T4GfLc2lW+sFALMdo+MtANPdf3J3Hct7K
mmVfpaPGjWp4U9HVg987elIUNUFQpASbADIT/ul75bkVNe9pTxSKc68kkj+Q+Zm91y4NcS5kB+Ub
Bh2CStSENZsGsT6kdrYLPdi0sQ+5rjcMO1R/9gvULLSuZpJvSHelYd6B1wXaiYRryg8w2Ceide9c
BSWvMry8HHBeBEDPNSS9ucfvvzrncYaxNwHbGzuoe6h7uBoMiY+lntpOeIm36Ke50w2xj0xK9peG
4lfIm8ic8lgD//RlPz399HH47YglqHZDNEN28oJDQGG3pUT/WpFbHNbG+1O440tHtCN6rPaLenK3
CDrFpUR1UbL86Rp10SGO4iJSAGjkX4Sa/clp9HghgBkdOujC1jAMAwea4WC4hqUhHJaGdYgf2SL7
CXRD0ARg9J1yfWggfFjLY9WJ7pap4LE19ETfcBRjgIqVIStqw1j08qTak942H1ZDYJwN5MAwGQVw
Rmkoja7RYrqG3FiAcCwMy5EIuofZ7u2n4UddLX9YtM78FdAfNToJxu/tURoypP6HEUnJ6xHvSxxe
/+w7XQ8uYPGuvMflfiiWAkNxyI3GdUliESaz2fFOmlZ+Y3sEvhdmcegu4d0E3nXnmvEerKzCUC19
w7dk29M9MAG9raAvLUkNxbzolgpIEVVGGciTATETGfhicT+M5UE00qEaLM8I618YyaSnquc8HBjX
dC2L2xz5gc9aiuUbnHJD6ewNr3PoIXdiDWUYPb7LNSe2w9A9JzCfwQrvswX8mQoJARQvyM7WyHyB
g8JiX/cluNDCcEO5fAbaa96s0Is+CqYmh3HMGwSNu5E1IHxxe9ops00HSYrS1j10wn2nYnpeK7Ze
XJueYZD40Ey7kTulMyBLQzotkRktoE9bEKhiTYONIDuOgWCa7WXc1wfrio21O4p6wAyHNyQPaDFa
aseK3OBfqxPsnL55W8GvNh0rFVaxxwrcwMYzjFZgqfPWAttqgW+1DMfV8pPjAgfDzvqnANArnd9W
AX5dfrmGAis8a8KGnV/7sqsPORYQYIiQVwhApHEEjnZqh67dyCCAazlEF1FGv0qws4Phzy5zfFE+
WYJF6EG0NZTawPBqHUOuXQzDtmfjuU1wHl3sVlxdQ7rlZ5NsoxH6LQo+AMoAcT1Dxg0MI1fk3TmM
lmtr6LlzPlzrnr0ErFIMoelv8gHspxbkbgJ6NyAXoZvnS8eZxYgQ3cvSWJcEXG8AtpdktL0rrddG
TM+Lq2FaAvit7fKZQ/utBPwrDAFYgAJOQALPhR/ivwV0ldT5R7TugIn8qLLuVdu4KRz/hXbuYgEZ
nkFS99by3gIf7nz7gvyZLyB9183wunoObLWZJ4FL4duW6S0M3B+RIRp3ugs4nUmaKyJxWRPE55pX
5JQpFwa/oSIDMcxOriElT4aZPPvyHHQu7mTDU5YsMO16lqe4heXRywFEk9WccFa+zswX55y/vRQk
M7igmj2QzTGSVl11L360PNUxs+50nIhvXZ4hRr1jsSfqBuPnMMbMF4G95Dmp82OfnhFU+4YYXeXB
73BwIAXXDZMSf3QJqYYwXeP8IcmC97JjeTP5aKPYTOG4lL8GANVROVDluqhDmDwmzvRtR82LRipd
xgDemTxtCABo9gHeNBf8tYY+vVSXxvUgElno93W8jwwvu7RjfDHKaaB8dMM2qKcHitfnCsy2b3jb
PAfHDgD3Coi77EERRLP/POekyRP0sJcNzXIBvlsajvcM0HuYif0I43fRHCUtzUkbDrBYyQWGBK4l
TPDc0MER4INiMcTwyKYPUmNc7VQMT5xey0WIaBjjwMZl8VgY9nhlKOSL4ZFjxCjvQhDlcXouAZbr
ymOuaRjmsH/MFuDHDNzcAXLeATuvDfXc1xRAukF3P1CMki7NTzI8dI3Y9gGbNdDp7uCbGdXTiKhi
M83eSbCj2pTxhXb2OAJfzzP7kw3M1QHKPnkvwjDai5xx7YxfGXlpvfNFeufOi3tvt5rw63knYljv
Cuj77EfPylDglWarClWZrHk+FVK+xu3S49LOlvQme+bSGUQS1JscsguhEPzxMYI5T6Qq6sUaNq3t
AiFqcXS3MT8ZnkGEQD900QL+akEfw7K3/xFgWCjwILBtR128ISfgegaBP4PCjwwTXwHHp4HmnkYw
6VPZHiZD0JclnzzC1S0a9RBDQIbmFthWbMj7dY6ggh0zk2Co/JOEz49IdobWr8D2ZzP8/haQ/2CI
/r5h+7tA/kXl/5k7QleaxTsPiJz00uTHmWAAxNGczcv3SGDA4JMcwBEuySq5t5Gqm2SBBboJvLbH
tKngRlTBqySEIEvxD6LAqhukZY0JOg7DX63JLZhQKGyjvPwoybs8jKHLSDPwjn3PaVrX3RsqQwZ6
giGsnunAQuIRhhm+Um0SE1h8kp0wIrZnr4fgz8OkgYiKco/TcDKpCz3xC6vJYQizyvCD+CUgpAGl
4a41qQ2TyW8geIssahIdBqzkJuGh7Z3LZDIfMgvFY5u172okD8KxaU2yQzeQE5HGiUdNEl7dlgwJ
36RJJCZXgnfdosrZhiGJE9R+P1rNB9RPuKUGwsXK0NkJYiq0yatwTXKFeApMjoVHoEVsgi1MwsVk
si5C5FyFMIJMhsIHdBiVtxgRbYyrEVGglM3fwRPliRnF2VNZv9MTE6gWPBszezBkogai0iZnfwZL
FQTtXbki/JrTH5OxVrQu8oIlnx/ckgbLLfwnOyoudmoOnwrVX0KjUyQPWN2QgNGhQlqgz5E8g4xJ
ED0LTD2NQAw2rxZq5IKxK3DHbz8vnvoFqpcHShGKRpu8NS2rknhk7IZWAPQSRFPNe48PMrvGlv+r
DfiEMT4BqmU2J2v1OwQYs+lcwh0lj3lawMty179CjM/iAeUIGB18T9ueH2o3tSkAVHmHfPu7IySU
/KdnMwESygaqRJD8xhHBE0MpPpYluZt7xJ6BM92NHrooup8kMwlzDv7foGw2jMQRZAPeavETWbBW
CjEiz+HxoTkiZzDku1jMxkzMrLNHsurxJy4HafPlZFLu/DRitQR1A0ADOt2KoZykUpRNwTAchmJp
B6Tmok6lL2Lrz5CBfIn6uXWa8YT0+K4hm4mHL5jYH9vHkOzTSCJhqkM+otioZUgGI7DuLxPIt3JE
iOs7IzeIlQSbaILaHZGkuwyL3Obj2DJMQYbokrPA/sI43rp5iyhtIKuuxiMz/KyUTyht98H9FKJz
RIbuKkWJ6gx3leIBJARVshNhj5tZ60RaSca6PFDbdbV6nuSVt/iW1YS72zFiJmIJNrgKMFc3K46D
wH203fGHGIOPiEwH7obAR23vbNCQk4oJQVTKuyJyfvu+IQ53jC9YmT6G9lRflcjePEiXvNxgeznQ
am7xxWPyMXrWW+NeUN6S157BDM1zdVxZ7+7Siq9/iAAQo1UlA3I4r9Hwp8WFdVy4ekLKoY1YKCcb
NjVVfGePkOFj8JuFai7paybQB9BTeSjMxUXgJEagG/8l3PvJqwW4/Xo9F73LueyRIyrCz9BWGozx
AEi5PmlzwgssGoB4UHl5ZQUSt3z0e1g2godvTxaI7tVzYHvxqVPjlX6UQzFHpR9ZcLiyoNxXVuXs
qleYTbRNVEAy6l9Ul6GtjpjAFAWZqYh9qTLGYqfyu05ZGXtFs8YU9KKgW27lZMN/71HhkWTf7xTK
/J3HULK1o89wScIHRwjW0TSeBTaUzAk+RMNxNGQOXtvkj+MVFHejfx/5/VP9e7Kcb9knmKQ4M8PY
+kI1eD97gcTwiDbE8vpvO15qqqv6NSp8eURrTm4QTwXxhxh0DAxvDaKPciErI3QIcE87vz80zIHW
NvhJQg73uZvz5XHNbasCjp3r5Qsab0S4hfB/2Sk1QRpkHzZdckYa60naj9Azz0PnrE+jXx2Giiet
rFnAlh0dkcLsjZsHub6SGap4e9w5dLplJ4ITkOSvvuH/yVAESeAALBmpzTKR0ErzFO180jEcsxTE
3+pOvA92H4SbPAISI+lvz9Ex4LDfZDWFyZAmP9ws+DskWhxaOHyq+6Ez/ErFiMM944VII0qsCCve
kDG16db2LYECc0n7bs/egsjrHMSin+dkJJjpD0jvcn2Meo93AKTUfeJOCqU1KVuw5g58y/tlmrGK
rsmR8Ul/bjk7r23kPtYFt+SQwvtho5KRPoIYLnUYNKYAcUXkIq+LPtUkEjbS8cle6fkA7KH/DnGD
dQP2kSXpDla4fqp6PNtiTHeuY97gmIfSXYZz+1ou6BELMDW3OgPbG2TMyeAgEFkbsEYNu7tgaQim
cXFxuE7/ookP3fglXwLNA7JK6ju4DOs6kNplkS3fIevmx4qtuQ6wT3niRQKPYp9uMUxljFPmPf8k
riw+BGRREVUue5enJhnLU9bIK3YkQMRpf5Zuy8fR8VOBKcNCaJS1tUVrgOD5zc9toAyCsN42ny9z
qx8T7C67SuBayPGkr2W/nquC6RlgrG2SZSDaQnDSbuTsm2lc7teKGtWiGZy/hzVJmUyArpVJMCIh
dyo+Wt6fqRmwzObjQ03lcsAvnu+gSRqfUnte0pyhWwUG6UuVDGpS7RT7oSp/kjVnMc30ppNk9X1X
N+WCLwgnScuQ6eAR0fQSwlCYa1nfK8quDu3uuavJISCGobx0CJLnZnTPunYWHoy+wl6HKh/zR0WZ
mR0cOciz06Z/A9eOXzyKOWt9qUmeeRHvbG/mR8a55T7sVg6fcj3A3/RfCHY2Wo2UDG2MCG3x2oM+
ZjZCIluirIdJMAXX0EN2KI6zXdJnmGjcojtQmDEj03sHCcDrgBHkIYvnR8fJ7OeiqYj+CKo/bkuO
l85RFujAQZBUscZH64RrEYDIsxFhOJ6CCx49TA1QekEcyz7IxSewAhef1lDPaiPdsMd4OqlrVcJ3
cjHOg/NKo4c4AZYgYUOkuc4fg4H7YcDichwK9t8MiZnrR4M8JdnybZW6ukSltdVN5L90dbjBZnJ0
QsTZKgcpVLqoVLyBcDsdwLqOx/UwJ8AfWElV+3IoSSPxnVNasJUbh8A9TJpuOA+JMV7UcEsXbDzO
gAkdeeh89VVc7yct7giORNM2JxaKG8faQjolCSfj2lZz3G3QDntfsw2Ed8Ag1Oaue8xRfW9XgtNf
hGXn+3TFeI2Ix4SZNJowkxADia/6p2ghBFdKGcCxoKBFMcf+Pp72K6LZDXd0eFfqZ1zCFCNZP94C
Bhub2aqQVnoIDWQhrN1EsHVMV/pYuFBV0/hh6Ad7pwrqV8dwgxaTY7Asn/mQcEUjayUHI9SL2Daw
ng513b4MPfWwWoMvgqp2LeGzKUvxQ+tOP5gonjryKnBYQ8nohEmBtJbOLHGyo322mH1cZBGfWNhg
LZ3MYeAIBmTcHQ64xcNSuGQquK9gVXzMzmhEwDHNt2lagELP9J0sZja5I4ufvmmT/VTtrKgYX2aO
PCh8dnxdJ90zvhng/2PasFbysB0A1WEdPRUZKdjKxdGZOA80lBHZwiANcQqhOeXi6jrS50TvfHBS
NQeA+W9D6cmriub1wmRAe05wbV0Q2cFstkzxo6KHPLraeUvHd9dCW5y6E+YToU759O1wn/anyYEk
BUMJA8sVirh3ETThuwFBQCJcRjQxikHGV+gnRPg1diTeEftACliMvIu1xxsC5xymp4MrsKRWXQvv
nIw2w00xwr+ziAu3v0LdMa+N9Uup4i8H9QCApSsJD/IyTEw0sa0xiKd1S5nlpOTZbKxD1QAD09Mo
6RbZXOUFq3JwvihtrPLAfP5mW7ibhaxWLouS3TIrE/ZMd0xjqovlOK9Mz+c9KU1POOKqQzhMYEk0
WHCWgNRWQHCXbrwU1bItOJ/Q8DbvQELrk6/cn3bF+tlhLi3RTuI2EdfKyqmzgnrcQZxAq58G+yxi
tsEbDgTYxVNWpdEn+O69VZT66K4CTh1cjCMiNnUWPfcqqZ8tA2J/fIZN9dj3z3L1y6+pL1+1y73e
eTYiYpzCTTYagIrc5FZ3ECyGNjCR+iP7LudCfUR3gKG1Jx4EE1xfHdnAKdIi/OXqY90/ThI6O5vz
DGIKc0lbTv5dPhRkz/gDs7Jg+vQZPwPpyCdM8VHKTMjCw6FqsZcieEsTvbwyIwQt7Gh8/gsaVQ+/
KgNcb7lYLn0PXbra6DDQV6vLOEI6v3hK8pjwyQVdSbZa+6QdfRLvqhcnT86lE9rPCaAt4HXemRIm
uBswrdNn8cQUfOK4J+pq79bO/FzF2Vci7wkhiO9Hn2Wbm6hmP6Q5qJQA/nzMi3rsLNRhHo6cc8Eg
pzQ/rjGmOYunRbNlI7JSdwtumjFaiQ7J8bbSqG0tph5dM0NJb0EfOoiJiWgHvIB0ryfB9S0eEdAr
sz2GFHLfB/CEm1gA7ElJdovaXxzx6o4hr1Fan7JJknmzKsZvA0v+WxQI/TLnNHTrGNUH2jGjSwgY
Qa4hEQs2vu16ZECuY6tl21rWL2NUaLZlzrNXBzW79IpVU+c01z7v1xNtQxh78ysV7EOc/glgSpwb
rdd7KM3NkVuTgG/zbQeLd+ehYQQjTP8AR/xBQFohMQyixLRmHYtSsYnhirxMHpbk0eR2jfaeKMnx
uiC63pdRybooBukY6Oxh7NEZiVhbxJ52FpGxOVP4qX+dveEQzlqSgD7v5jAh63B1NxZioG2SF/pG
jNJr1bW3CND5I+MK5uDYffO2BvmQwOTQfPuDg0wMhfu8F3BRthG7+1tZj3/SfD/zmpBE4ieXzsup
r/L0zplaqhk1Jhurzm4WVEMs8/R7mQX6D7HD29hP8o52r9nlSe+yRO5e4b+nFzaKO5fN08XFGewZ
XkkpEMg7ZkeuV8b0ZTxcLMlinzFilyuasRqbGYFLOPRJWLY6x0V1Ab+fYVDM+LV8Guw5Os9ErNKH
gONMqhCMo7HXDcN61e2HdJPp01KkmhnPMsCJSyJpdfoxsAhOT4rd3NhwU5E33a8MdecZNMjse2e/
mzYVrxzpZeighgiM+NK/pfE8PNiaWg84rQZiPKhDszDEIl6Pllaqp6GPq8OYYwMZHVjYvuOjUw4s
inc7X29N8Zq2dnoDp2TdvACT5pKI72UO/MfBQy9I7CRIFGoGRkklNp0CCDOrRcsOXpsO1TIyqV2r
ym80gdzdQQbxEz8bEUR/JMPYXJGN7ZPLxNPNrYD+8kz7TCDU6h8hmBzLdKbDZNkHS2t+l8kUE2us
f2mjr1F2xPiS9dc/f2uvSGjRNvvRLoXZvoaffj/+Yg4M39HIIe0hsPEA8VoP0q85xr7xL84/lRM/
F7TOi8TAEbBBa6qqPmHvOxWjpRmwQOUZW246l1IOc7OOS3ZD0DP55PE1ILYjRi/pMIpBl+RJsVgO
0hsp1Y77xVvOEgU+QZHNRvfluXBy8vb0Ty7l4uyykHiQFCDC9d/Tdo/o0EVVuciHsJs+vYChlGSW
k6Y9fx51QLSEyN7TRqFHJgKmRrX7G7/bmZAS+9yOOiHBK752upnfiSTgENTDK/9wd69DTxyTrliu
0/LBRn++TLU501TA2l4UL5ahROEJbzfj4J9LTgPu6RrMkGtViPAk/jpLHMdaF+SP7LoccnhVpExd
hLq3FTwE2/6NPs9gL8NfZE5D+HG4MlBdDsdMfQeoi0NkUt2QqB9dNAMqCK8hor/N5CpSvZ5kNbav
WTK/rh2ECDbF6gon7NJVAfHBVvbDAsF+zfkdqa8aV/BQijcVedfQJ8ykipyrVlbyPKWCVwRmCOvG
4RZFCpJBF7Rb33KvoHf0S8Mh3/uJ9TjkNLQsq6owH28ShvRGMOsnRsTDtcDmlq3ep0gozGI/SbZa
4+SzgUiUkTlm+gkvcynv49GlHEXcuAvC8s4T/nw3Dvmfknjlc6RlSuEof089XwBiV3G35KQRWwXu
2x7jzgUDLXBuY90NhUdWA4Ehd4T9Yp0qYzzrXp2dfdTQ7IWzO7TspAEy3ewc3MJ1oJ37UuA8hnbq
b8c0IGKOfvrWTHytlec/LfYsHr0qPyJspiiMxu/eKUlu07IhZwpeBhsH67ROQPXmEQ84ye3bOclq
omZQ50wIg8eySM+xqCKw06ikClS8Zyjhe5A9+W8/VsAoVf83WZGUDjpMzykZxA0I9VuYfFuZW99G
Rh93gxz+6xfcC9tgnsUlGN3oqhjlnlzp3jhevQvYY6a4jaFVqQCQliXfC7bdFlR+BKxNZmR6d6rY
u5iSv/gXIU7h6id/oHisEkr8gW+0ib0GgReT+g7RVbS09rXyOqSNiiYsShWQLKZDr7i7m5FJZlej
pImXxGNkSCD5GnfV0fkqHF8fbDnYP3sB7rarKw4nsCE49fWpUiQrMJk9+ii6EBg0KfBZCj1LdtGZ
E+EHZrAPFlHA62XTIjCZEewuw3YZ3HRjrWv/5M4UmqXD9hn9Y7ddRPObzAxu+6l5kEFU7l2TjuF2
sO/YluMF6E4O7KS6qDXDpQWL/uy8kDVvc1q6TKcdMIYJ0zd+/hFjIrLE6X1oBu2V/jimdrMsuz+S
QdNv7dBIPZn9OWuLrKjsL2SJk4Rk1QViTuRAuHPiYzkOiHZ1d/SahRecRNpqjyCRWIORcESsqzNp
lNWx/k3IjDhVbonEIVs5Tm1APJtJswyccs6l3vHg0iw5KnA5LeeRpeDFzu9XrH2H2fXGTQTX7BA4
wdbvY0Pr6QBIean9r1+yxncOaZ/jmeFY2IoKhITdsIOyYkMLirE8qfW7d9P5dQZUnfAR3esGHzyl
XSnr8JJ2vAcEx0syUoflwI9j2brd8wJd5paBcXvyCzFDxcz2zapm1AgQbgmNh/eTdL/XjiknBxxQ
8XcrC7AFKfx7duEsV3twX1oOlC0OnHQ7ZsV3i1NlGyWpdV4xFm4ZMkHVnlxcjIN68yL3fRp8B1ss
xJsAhzkg4/XqpUZepokmG3h6GYuP4z2zwhLimpCHSPfT1h+66vGf//bP75jNXkjPaG5Lr8HqlEl2
EGtnODIkMfMbWhxQGCjr9rMHuInV4PTkhJCX056chNyHjYXPEvtY114XmESBJ/trX/TX1GaRk/WZ
w+iVLQb9Doze4Wll2eQOdrGBW4pBosnqBxzx1UPlp++T0zG/7Ed9A7X02DbLeMLmOR29dWauk1Hd
rEX3lnvOW87j8jTW2ZtqghkfasYA8jQWY3fPi91/zDq6X6pffZFmt2ScH+lEUbq29T4jIRsh3TJh
SwyCm1vm9q0e0jcF8eyZIsZ/5pAYtw1ud0aWZu8kABxJW6NWF+orHhqMbqL4bBcYIXmLH7dxSY8d
lMrftf0dSJHfpRnmjyjoOJNNbKMz/qiT+D31EGfyk3hesZdtypAqUY1Wu6d4/OkPUwm2oBR78C+L
2mTh/KiKIHlou3Ldgkc4MzT3wUnzyzz0BDPS5l51qMmR0VgH1x0tNeipjF4nmNthF3tLfRhiiA4i
oWIkPaJ8gNwApRub+K5W3ktsR8FbFIw3bPw4ukILgVOA/w1gykFnE1r+iJkBALxDt5C8sEanwu5/
smajoasq4FHdtiTSaCdBKuUajxzNQZP/HMrRuob9Kan6cA+U9gnbNOk5zn2clK9Im9E3ci00HsBG
LsjS1TfXq9wrYrtfofBjpKT1HfHuCDz7O+GgmetCFlbhpYLu9dlW/qGet6v0EOevmWDXbX+Dmfkd
KOTSVso0hNy9+qbPooQ87kCRf+/NyIutKyl/FjVyXlT5A5oycMtMtsF4+xAI3GaHt8DbuRLlR7sC
iE9z9UGvXTzqnm4S2s7vuJr8azAuXHP9dAGYOmybgTt2nAceo+HsDWH9o0wYNJd+Mv2q+/aDqTER
vsK5RKmITuMcPue1v3znjNlWa+jJF+eim4s+x2orAcVrsvMQxP9imhs9lkV3jykVP0LrD+QMgkFQ
bt3sgnimAVbxvHOSdt76yAb2s9MemSg6v+mXmHFyNz4okUqyDEBA9T1Ri3jagrssPKb387CqDxFj
mksYK3MisIXMK/V7zZb1bs6tV8pJqgR0l88pIHyArBkJJx7fV4pI5sHSgCCjJW7uXAsTlSwqedDI
MHeTo49dDJ0wyOYz4lw6lBGJbt/MxMZCqtlxvZCINOkYrSNixlBZF+xG7n7W6Y0A0/VUjeF6wZUD
/KSMuhOZ9MUNPtJDLNpDT8HzPVTR7z4ATIAMNNhFRDtzsPbkBHyj0SMzoiDKQnvWI+q4F1HN3p4m
ClvdVFwkkwQEYnjThoq5WSppmkvZrxdVd5+uDwgVvSGuXec6tE39YpUvKu2Le+1omGdOtezdvjRz
WfUKnP8oZiAihWe+fSJJ4Y9bnSQ7K+BtFEznNzFAfNV/Tol8X+CXkB5Lrf7X98FQ6qVl2gZ7g+Vb
wqpS+M/mxGb3iWsMLtSy5fr/pxOOzwC0lj58IsLYvtoT8qlkZB9fmCRaElEiWKNPuksuS8N0dOQu
+nCSZQsQLbstqddR8iHe7KKyvba4MDarzl/5AYcP3A0zdiOdn6a+KHZgRPD7yO4wJlK8zgScK5Jm
b3EPCbZPKjYehPfF04pZKiQuB6ycU/XOCwE24CNWJN5O0r9jSz1LBt7Z1PT/KtTEIqpboB/jGmpf
EQczys/uqVWNv1viYHotcj4axTO7TxoYiawEKQbaML0uBFts+4ZlnCjnmQzmITowqJTY1jOk18nk
7sMCO7humuLo9Pe6siDArmLgRgyLSybyr2q6uG6gt5zZKKpDnqk+vMxY+Xf0NiESSLu7SMaEpeSP
OrZHyBTtz84hNQFHCOIjlWMmKCT0FG+6b1RCb5PhcK2I7XIVkplVZ+tNgeITz32JtqJrsIU2KSLl
ETX8rDBRugkxOA0NGJO+rOBYy+mTORLnSlnU+Hj0+DB+Vmi3fS8CclHk0YXp8VulY/mCIozCYUn7
oxgmGvQxvLSugtcTPiyzhzKstJ4AwOZHouZmaq1mvlAXnPJ0cY5diZGHqoLZ9DKn19Wqr24CEUGa
mIM+DZuTMyXlRZa2OKLBgTChSM+J8LY1zXAImio7B172ltc1vEDG57sOtR7xxs4tcIMV2A0tWxH4
2dGRC4cG/X4XyltNTIDVoWFcLLbRYTI823GxX1YvuRVtRIqH0wheIHV2y3U++9pCPrRmzaFPB7kp
g666qQzQU1M9gscTT8koDWWuig5DPX0G4xA+5tkSM5vhpVOSLPqCR+LVCUbEuBKZvCxq8ny6LNrg
H8VFVvTzxusr54RGGm1LmJkpfKe3OFcoxdkA70WgFftmCboiQ9cyWcRR2LWyP7vxLhPiPi9/kIfY
kktrPym8/Bs7GqYDHFGCUfE7xZdF/PEFuvo4ThYIdZNmITX9mqkNKkStdkWJ1+p3GtXu7FWdtR3j
4diNwDI1drEGspro1LKR7ATAmEzRbqqG5RwGyUl0Tn22o58MWrhCp+SAZYm9qBBn2y2+KnQtulMt
c5a8fBH85BIwJvcVer5OR3dQcB5Ho2j0xt492wA+OtfxGGqD/FtyN73MMr0fBLNOye4FuwRZUgNF
l801ehfk8Mpr/TWUiODja8narqWnZO+aS5abYqrUDQgzIdp14h5a2MePieocCAtE0NBcnoicJy8T
yUuAk/3cIfZDOY+XwPIBEo4pqfBJJNNDkyuOERs/fGJjO1ARyljAMwXm/6jpkWqSGrhf8QRuLAHh
AaXCR9enW9bU8b50UpMdXS2POoq2cRJlj+4sul3O1pf5d3Fw5TK9phk0yiZ2v7wFTgbWfGibYXVo
gyDH+iSKXaQXUJmVDn62zdRcVun/RaTmHICyoiuMbftngjFqF9Zan714vo59WD4z3nqJapztS962
O+yp/alwamI6U/tx1f1naPXpMexVcMbZQ4bYzKCxEdWrrV94251TJNGhgp/ezjkxK8vgoKvLHAyw
3jjspzIo3n3SqxGNnSdd/IRBftKOBW+uk0esaSjs4nzd1UY8WKHDwzeeSzbrDp/X1hPZc6kXKgu2
jGG/DzHwE7UhkVYgyAHzmu169P1AqtqK0oWFD3rASQCHB4/HwFmpxCJ7k/1FaTkvdpwW1yThewzR
Eg21REtg11d/gcCZewnGmgJsXD9TA3bVvTeJtwkJlOJk3bRT+lMHmberdLW3zftisW4IvPLXaDfW
xg8KrB7qS7puvLcLJoJS5oehRDpUpagQIwBWRGgDbV19vnpAI29YgJH5rcUJwBX1SNL2j16Q/rDz
dEbhJdTjGLh7YO575j/WAdVHd4id4EDI/BGZogKWXioIwv5LmyoclpkVEYzEL74qO+ZpOLQlp919
woruGA7qr9Us/TVWXN6Vdm9LmH7mssTGvQ7yiOjmvXLAhmV1CuFEN3eTxU7SzYkOGQRzpcRdyPMO
CUm17Jel6XE9tjzrU75cakWHjw/iNmvxw+qKejMu2TGrWWxBbGHWk1tvOkp7RnZ4WKAewV0sbH+L
gb97bCOPV7FOD9ns2XtRu9FexVX0kNlBQCA4SnhmFTTyXR+zm/ldDnH/2JN3yZGP+cJBvLHBELW3
CIilLb8lSvZHmcaoTVcpCLv0P2qvy29AyF6izkPzXo4vmEq/Gt4fe/bUHc9VoSS6aRKrbOOdntim
MBnEMKbAuiGxJuJeAhP/53dzcf0nZ+P/1yQRN/QcQj/+1//531/zf2R/2t1n//k//jS0vcv9p/jz
n//2OHwPX/kfpZZ/+6//fv4m6eNff+y/U0TcxA9827cDN/J8jxiP6Y/u//PfouDfA9+jQQtC5Aj/
+l+aVpmsECf898h3vSShpA6T2PXd/44Rcex/N5kjQcKyzY0CL3H+X2JEEjJC2pq8q8Z8oZEfYj9A
pGBHXkKESBQTV9J9faJEyDRfxf8MugTiAuBf8ueDD/xn/5e781huY8vS9atU9Dwrdvrcgx40LEED
OpCEOMkQJCG99/n0/W2ob4dEnivFnd5JddepKiKR2Gatf/0GEjVGakHQuVgi91iqVd2IGN+9LXPz
2y9v6uHnh/wr7zIS2Mn8+M//UPEkf/po6/ePNmLdTRKBb4y0oFIFIRsQ8sVVmfinodK9xZ8/zVR/
7tePcw3h6qbnQe1ymMwbKk3ll28aI7tyWkVL7LUMV4QSJFEPzHvTkF8iN7ir6ZfQcRjJZmpKUqIg
EwuctTUcYldoXrw1sVILXMrRGJXCXvVOd6TJ+xJpxwrRFY7q0YxEtdtMrXtnY5tvdim5qIyJp+J1
MsStOWsP1dCSAswOJFlON/Nm/eeviLHTp+8ope55tmuxoFh16tf+5TsaddbQFFfWOpvWjHglJGBI
ehp8vAfGyRqYDBPbYA5eKr1D+NVCVhqIQF41RHboYXl0WrveDdreTMmq9IsAJqVv3xsjMtVo6E6p
TVsq0HmE7z7/07C/nkY43p4Rn1RgVWgSUVwkJ8dE4ZbH/gGLl5gCZzcENazeDPc68ifg6mKtZAsP
NUiY9zv0CxMoa7XjH2dXAYDgaiyoyxIvPUAncZaNIZejdi60dDXBJ9TwLjcmG5unaO3D5Bw9ZMh2
fJWaE14dkA4hXCY42qJch5Llr7NM3nqFde0/6NUlYH1jKf16JbZFYNzbzZVVfW/0W2O0s4U2Lt77
IbRvdPI3C6afGJszDZKzXLRMiK77aWp2ekmCVzaKLVQuLh4n3zaE19HR85bG3HzFbMTcZpq3G7zK
uMff+bGx+tcYik8q8d8F4dc3VqJ/NxAL7jG/wVoigeyD6OF5DuOtxcSQXZHuuiyDjwySrQV1+s4r
JDozxSUVYt4y7GBl1z8yhjGrpDUREtTusBgkVt+jre9c60WQ47OBnUHwK9WMraH27T1nWLflaFGB
wJ/OsPbaRw50MSFVJKO/caj4F17oVKsBEw0GuclwIyw1CZP+bQCofG/hmC5wVSp7mV4nfh3vcsd5
x2pBrrUpIKVEGtld2VqPXW3j0F1PHRDS3u0rf9frNwgvZoLtq2I9OFEA5GlMN+0wUacQ0mwr/jQT
OlZin5Rbzyhvc5iMC4Euwep5Z4WjLFJIOllAptA26Na+eyOdVxbrwUpMGvp2+1gVbbEwKr1fXFuO
/pjY9X1jhGuRD4tiCq+L0CfSN9tEXngdEhyRBmT6YoVaJ8zOG4wdfOWgiUE0MZTLMvajqyGjEcGw
ubrDlAD3peLgpqz1P+9ci8Co3w4nj/tWncUWe9dwXEP9579sXBkUelW24OlxIm+NPMBqtyFVDw8g
/t+f/6JZFczp7t0Vc3eb9yDdCnjOvaCE/ajOpkQjMm18jyIDTtBIMeXk1rgjjYQtbyUejCE8mEsP
lllVdDe8MJNUB/NlNBge4ztwQ/MXMxhJ8xtW5tcwb+27lBlNGb9Gxhe9sdtNYzMxDR3vewFp7qZP
7GYf0a2jgVGzlwH3lHCIoHznmMxZhX9/eUn/v9YOror/srhP/+/Vw3/l379mX/N/fc2//2sffStO
X+t/wVHk3za/lhP/+5d+FhTS/Le0Bf6zusmNrQvJTfezoJDGvw3hmKSBSRaRfQks+z8Fhflv/okK
H7MwshWUFf9bUFBq2Cw+6blcGoL/xv9TQWF8uNY9R+iu4Ml0nkzYHn/tt6XcNBWsi2isMS7QXlN9
uIrt7JSXHtIy7DQwgqoU3ohu3+3DE0ntvtXfUyBdA39jxPQaG9khydBsd07C1eUAbURItHqbVAAB
pGQlxlLX6SImPEHm8MZu4Av/8iP8Q2GiU1z9uhvVVyCejdAtdqKUNhXWb1/BZFgq9CTgK6gsTUuT
O7cNT9hD4SIAJcEJ3RGKFBavDcMDyGe6UqDix/W35/hQsvzPc1imNHijrrQJtfv1VDDogbzBgpjM
VPLZJCeMAQqmnHpqcgvuCsLDwqqEXSk1lVsBy4CkDDig9Sq1zAdZNVd/fi8fDqnL48D+ETqWHfhA
Oh+qiwbXQshaacXjYD8ndffQhfY+qv52GsoPRen/fJDDx1gk6Rnmh+/tzH5D4gq+81aUnPTqS2Vn
Am+/AeDZcnYSoarE5RJnjiUdGxGlGbNJOeF8kbrR9zKjeKgAuxiB4jXxgK3XFbO7tGH6WEX2IwUY
gl7IoAv7OMebpp1xBEgXyWQfPQau6BZAlUhUWFsSeot03nsDHYczsRIEqlJrHFBfxjaeVfEZUTb1
gPdk5xQ6ZqL3y1rwW1iK2JZN9PaQLhdz2kHrd/WlJwiWqaxHcPQRCVC6RQBzwnxLcZWi9WC3O5qF
F9IYnqOywislwUNFaPOmLvuLo3Do8xX6tn10so3EIhmphbcy6BNIsHn0fGJEfWE8Brnmgaahxq/U
z2S4iixr3Tbzm9Hb5XIeoLr2GUuoSbxbWAT0qEZBBWahJ6deHfESbhjZJIzHV5hKQqA/IPnhT2rJ
rTY7e5uIUmLzlp5jbOmUTn9eY7pqOH4p0/ntOQbgxQgdD2CL+/D3Ne/OOYTtqIJYC2BbcOeUnBdt
x1tF3gzhmG8ZFc7ehw+4BCQnfW2CVGPCrApd//Dnh1Gt2YeHsWzTcXBFpddSJ+rvD4Pnn1s20ou3
YCIb6OYzEWbsQKDeV8PUEC/hQVLJmiCQCYqY2cDFLM2df7GWDDqgFY/5cdMJbRnTZmNyVCyHeSLO
oU13vc0PETbajxTXoSZ0TmWAbavL+WLqRgKhfABUGE8Fw/Gt6fAbYkJDgyLfoUSD6UK3psS3d4XK
Ux0EqoAy+duPYX7eiBRJnispTxzpuOLDjhedtPrJDVNwK6hQeVw/2hNneJa6B9PpTJq2pASilE9+
NlzPbCGSGKu1W9vbyklhU1CWBzgF2CCcrrZGhCdWzawMtkfMp6pkl1wPSXDdpbJhLEWMijrpO8DL
wr51CVpEgcbraAjJnZInz8hOA8bY+CPuXGkix3EPSTKB9/t/qcb0D20Ua9ByDNNw6Nfxn7ekWqO/
VGPEHmui7vnaEFzNhWXxJJ4ALgOw3Ri1gezVwZmoBSwSIftMs1LjL4/w+eTnCSxDOsKxdWHLDwuv
MzJ/gAaVbv0eLmzfkZMiIwIU/7y+/2F5Oxw2ZDwIviRn+u/fM09L9PtVyvfEWQBv3eJ+ekXKF6bh
tp/I2UOY+JftbXze3lQa7A+QEBBLzqbfPzJm8JYFjo2zQ2NyHhs1OlJTHKmMUa1wqSgXpXxlOlib
TioXWTw5WOZgAEkvi38nq34bddGZiD2ow366TaqSoAS/0xf+Xm0AfeBI+PNbUojPx1MA1arjOpYO
2kJZ8/szgylUNkztbsvDwTh0LLh/lQYHp25XjE9vaJhQFGiAi7aDQs2P83MOLveXp/iHvYgHnPQs
08RPQ//Y26eGialHIrstdICeTVE1K5hDD347wn4zxvUgCCQwZ/A+RhkP7FYOew4ifMqb/hVd81mU
TrHsi+y16ke5Ye5z3VSOeP7LY9qm8fl1OZZ0DdApntIzPryuIquJGoz7dIuW9lxV6dkBZBYDgAM/
PSLkBB8Qv5i/1UG/hfoA2pSzFMQwMvuQV8xJSdXLWAZaFJxAutfp7G9lw6WGrd+BMLWzFB1966YY
Y5wlCsou9FAoLRHPYsBr5124Ip8Tcg+mkKGGdC5rbQ2SYnucCIItQiU0CfCNrzpOTi99LvQYTwt1
b5s4rjLnhQ3kuPuu6c7zMB9slaAO+uGt4ip6RJ1Uexx8Lga+NlIGdQAOFLJJjKYxlbBKdStbJ/G9
SN8LtFNi9Ik/0jEAKKYa4L7ZD0n1VCB6xiCZzze58BaGfWBKfhYunxSzui9lD8MJrrXyKD1zhbEg
3ikz8IQxY/pP7PBjkDra2o8kY3IMFTJ71ZZPZLI6q7xTE22JxXEeZYjbsnfDaHAQoIgxSiAYdPKn
bI5ONlHkECjGhS4pAWripuzolMHkRRh537A48Ewd/Fff5N3m8ZNfxli+QIlcCJnDeBNrH86tItFe
fhNM+9fYrQHXR+eeqrAxwAAKPMYZsek4Hy+Snom/p85zXyLFLHucA8v0dHkCa8aQHG/qqn5vhzwi
zWdlNXz9PpUHVfFdLh2tJXPTNR/D0vvaejH5RgWzdLc5aohkFndUMkfUQHKZE5a11J8cZLp7KH0I
2qLrt3LkXVta7TEHJTCHeJ8riEr4V4TlW+V0RK+6EFr0OmeGShsSuO/d0yVRoTbcZJWSgABgNcEn
wsGlQioXWhBnbEYgNlbIOsvXiSbEFmVpEvmoc0MGBxH2q8Fm6hh5BK0yJsAw4RQ3/oHi66R+YTeN
zxAjdk5p34RyW6lHTDNeZ8abCtr2qTYSWOpBz+WTrwczvS1Ke2fFZID2HrWDPdrbPqLEg5Fwqohj
KYZdYTTfJ9fZSp0it/XlJvP1K7WK5iA5IwjCCgu28qJK3swk39seeeGBSdxjZ1FS1cB2rONI8W03
ajWYFgvSrjBqDdE3ztDz+yQ8J0wWiAwlOGNWuYGoy73ytcLVH/sIdkOk8/g9cyb0Gf52MLxr7LD8
8k2r2fyhhXl+qjgXrnJcJC3qPFs/pFtf0XRtfTc/dZ25vfyi+K2Cb702HXKtHAqVTqi9HPkbaQ4u
1k72VaHswkqB7S6HTNYwBQldPO086v0sOaduLrdjQ85LYPFEjQ71q0iP0RxsfBNSa9mrYavp34Mb
76d2/gJ5B8M+rg88BlcY0IXLWkt2PjN1O0nwmyr5mRXU2ZDrptjHJCsqWbs6PaY+OWuBdgBvIxmv
aheTG5yz0X68/N6tRwTi4BMsIzS8jhFjCsw0IvretC62Np5OYzyR5+QH5wIPgEUeUm6rg24q+bNh
ccugdR9BawxVvkg6Zye03JCR86/+DI8dQzHE/hLVmS35x048Y9sZu49IdY/QfDZzHJ6Yxx7jmpMV
fuYBlHfp47nPURhhA+geYNQcRjJSGj+nxTKKtxxgPEjUsh7jc1l8nwUKS/q0va6OKIzXz65yINdt
LkB1pkwDG2+i+0LKxSLSrfB5JsnZZ2MyQ3x0XM6On0tySk9icPeFij3lENJbzrQSNTFRCedalYZ+
PkITkiu79gCJMyxoM0dlRxxKBIs4UkJI9a3w6XJu2LV9izr2MM3Oq17sDhoU+swEzm4pK+xe3SGY
DWGz/cR8EA5+Nb1cNjVII4iCxkdfImgYDTzrUflq6ny5RnDEJQ0rJv2eTQm+ToKvPiPGG4SmrfXB
j6BcIeIVePqkeLThsby9vIS6SaElJ/OqDYg3gzhQo65fWD7fPSY12fKb1yA12l1KmOFEbvrcE7Ph
WLzlefYI7wAg7SQ8ATsNn8do/F6VXNOkFIbMdEkaInw3KuVzQNzP0oBvsWzEvVogrcfJPuNGpY5i
xOas9PZL6r/YUVYshcZ1kQCEFohUl30rvwh0lAw6YXUkr2OV3WVc0qNhX2Vt9q5u3N4/YLa1dMvp
ceaa4chIVpelnwn7sRuXha2/kCjwlTxnPH9jUjOsR8zz935FPlrA9qztbyjNXtuRL+8p75ZLPksM
y5HkglYuHYcVcqj1lu5nTK/sCVM0yX84zbTPY1UTtDb8EJYJdhudMAYlwZHmijxFuOHVSGQZYcih
rUNPmcujigW6FOkpslanGTEL5ind5GxQii0dUsQreDU4prD0cY87D/BLfGZhqwHznap0WpyI4doR
50saWarfF+OdgDozgkNzvhor7Kq/53p2Wz6Fpf7QRfLgqQrVdd1DDhGKwgJuuOBcEN3dUKifPMSI
egZLNh+rNj3rRNzEeXNUZ3XeZsCr8pAgEh5xMFMXcBkjyUi72zB19ozksGogL3Fpx/fMo59mzCiG
YFNY2THqnH0cOXtVxVz6kYTbBVx4M/pcB2hjsJ5W526jqaC0lwkpIOoATgPs5tiCTPXz7q4U+mMV
cfZak0Sbzp1largLhieHEKARtvElKmiqm70PSVsdYQovUQcRqmT40FxZqi4bW5Am3J4wV7rJR8qv
ypzOWjzs1TJo8Gxa6LmqVMhBmlpt4TQ5dy0ndaHXRy/qf7T+y+XudniJdh2fsTc5SSLaEJO4jzoe
WnL4Xgs2++Xu9SwQLjv0DsVks19d/KDlAPrHSTgZBKLRld8J29UWIemRftaZi9RyDmgUyR9JUcgG
c7dUAUKB4lt0EC4XWjnfY7iBD+AxM2vYJu6NXmkgJdE9ZDQFyODsoaJNjfbZR5Bsz8VtEiLGQbZL
K8trclRvKuB2teWLnhXnTlZHHVdupm7RCAgQOeQlWn7G82Ikyo2R1UeSshNH7DM/u22H8NwHxTt5
cSEzyIq0UGZamYsdJ09NWRd2+rDuB44gYb2SfEsPPPLgfYNRCwq8SyhSm/KGEt1dYgpzbescc1o0
6+vIOlzKLuWRtGo06zHziPmtih/+bCxN21XmAyyLSzl4+bjUYUHgJMU9bD7q2Okw7avWBC3gFK8Y
KpADlxbHpZHkz+PMUROWBtca3GeGpaQ84vKo5E0Fu53ICX6Pkr2c9VyKl/oQ6TXVCj2aKWlf1TZo
4voY5dwMSZjfauQysUX3bZl9u5TgVaDudHZO63CbmLH1ZSA7Np34e4Zq7YoG74SGnJmBJdapVC27
59Su4qZdq6qW3RP3EHbR8YM7dGMDkLL0p+baUfWGgdckXBeSlzT+CxCerC8da0RdYTgyJV54vGRh
2SpEQTjOj9jUdknIs+I9QyibEdwaYXAfuZQaE75oYWCfUOYRaD0mp8v+Y4+fdIl6t0xe8t45KEAO
ttLeENmemK+VqwrgifsTve/JccoXD0tlX/I2fcf5YphRtqia+tiY5rqcsZKzaHsS/RGfBmPpaFCA
LLzqx3gmkq1+18GgEclZjwgaklW+cUnKIZ8BLzBDXexV79E4BPu0eW6Vo2kxJC9lPO0t293E0HWu
AkIXsWDS7zoLkydRW19NExIudijL3g2xtsXCYm2WwYs1qCVoE843Esi8Kg24nfgbPaIh8Pglfoy6
W9IdtdZiqH+kkeXB/+Kghm6+wbyG/WK4PvR3FyG91x7tesq40UV1pWn9rsgLfBIrC/4bZBitDW6S
As1H8oiYJOtgQrWKko4LHSNli64JG7yzk/vbDsOu0K4QcWIgFGLRRnKcN4OsiU1YxhzubYDq1Uf9
jFqyvZonKl0VeVHEK3DsTlFsnk2h4cDA2sPy0UOQSQoSkd/ddkj0NyR4xAZbOiHQGrBoUpj8i2tG
q1jO8I+hDpvmLK6I094MifWlGVkfOsybvvzBeU4mKito0LptKigTqoxFKIznvoQqBTUtQv84vXGN
MhZP+q3CBElmL4+oqG5qA+UQ3mhPOLxNsRkvLmddgq8QnrS7aq73JYI9czA3yHxbUmkJWLr8ASGD
U8IdUQ1ez/rA+5rRChU75j2eTZcJCaVDvRz1W2EOW4gbyxlr2QWuOicJZXcp6D8y+H7MRaHiukRH
hHqUrJw5hB5P4leoitauIiU9Cfa9hgcbtvLNMhdYgE9kE4wQjuEhYcjTEJgzNpq5nNw7jO3PbQ9J
VRCl0+NcBQqQcEV0oaL1zkcsPH/0xXjf5oQJzAZmg6DUdBXBmrdHzlwBICUmKn7DtXYtB23KNUFO
WUlh5IhmCSxYYhzTHXuT7Cf4JHJDgFap18gVEI6tQg8Dq7zF58TSeYJwzrsFEZ5RCHVzxKMHMvZB
b+4jHcuZwdCJL4TwW8RiaWr90Srzh9DkD8TFtaYF82oYsW8FKv5WusM6DqZvDkpYoklwzdSVY5rG
EwWj9qWA7K5RACy7KL6rAlTBLTOjlpTXhSyJvnP07CqOrRoaXu6tsuK91MUzRE2kS5N2yNphF9vJ
Bh3VaciNx6lyHhOpP5Y2V5OY5jVCpBV43oOmIlpKEq8NL1rxhje6p1I1mv7GGN7IajpwzN1pWIQ4
nXyHBIf6S/bmvnDDG13vXi8VkTq5J8iYcWbclw63RptjCOsGCHVx8wu0+9ptHDD3/jXptK+6hnBg
LlMEs2om0IKGd6a84aFJ374di/QhrrGrTqsf4RuN2sFI01sYkScRdzRi4LyB0XyNXUKbhtroV2O5
CCVGh1OK87BLz5pODDHQ24uZpEGF9HVU++xjuZp9TumQYpitG6A3DXF9jKBcNJp2p9nCX7WWex7G
5iumm0927L0PKZU8xKxsBY0xSJLuPmKFYxZuLFq0rVnbt/u80dalVBZfmtSXJFaywKqZJqsxTpoS
4Fr+Qa+t3ahhxCFVdeohaACJotYq2quy8e+kmj5dflkNCGNyOAW5YVeolAS6T06sVsQAmwn7g7O/
g/Pfp1zmgbRSZIHo8sB23bFt18i9qdc0g5fARECN1tTIJUz2etR8qQJ1A8Y/ktktuQR4FX6J7Dhy
3xXqSe7EyH3qHi4jImTGhJvSaUmRHdX/xdj44HfG1y+GE5xyqkCzB13R7bBEKBaejNXYWW8o2bnl
yYYEV/0BYXMhnf4YezyOnNxDTTOd5P1j6IGlhb32I8wbUt7iq5kyUb2p3oPnUozw1bGC5VvpQPoK
hDCL7s3wtp0enkJj2xfhIW3HPXXYuQccCfsZ9+wUU2Nue42osCWGkVgmbHSdJyQCbJsLnPFsBbEw
TTh5OtUgc9s9KclQjoMbOFp0wjH/w8tUVv8qu3pWF/4xpqT2AurVQPtCC3KNnUfKuAoF6WGoWfNV
UmNwg48zNOKhHXE4K/x10QDolEl/1zjZVr22VnOutOS6lTwfWRzYJ6r94g3BtKxc9+5y++fFYC+Y
Q28bVZP5HYVGIM27vHkPO+M6+xI45qqcstuQoMmrvAr1nw+cTTYiaufBSIdNbaY7j9zWAlOP1aW+
aNU1gPx+41FC2Og4EPwFp0H4MwP1R60ym5VT8u2aQh6i2tl3Hc9Foq1yVcivzDo8FER5caGiB56I
byNUgtWnvQgA0xVrr1mSsnajJwxT3PSpbVBWdRm2B2h5zGVTITXpNK8gVzL9Wjfdk2ZT104ZJuZC
L5/xTsAMN7hmKqIts6rvN4E+boSajQ1TeKrG+sEjiGKXWC0VilY9GWpwjVj7qMI9kR2BC0xfRre+
ISwoWrqOuRcJZGErfZmwg8wh4+LmPCTXTTiQLvrFdtkfjkI3LiyyHg+6leOu46mdMDpDNI8hHYf0
wJEUKU9Pty5QiwVyZ8zO9xil+jIN9K0vumaX46sJPPDArPMctM2xrvsWFYrN9MAHBtbN9c+NkKeP
fdI8qbY27+X3SRuuY880rxAnvPsWo4mAlizAwWBBbfIyqgGcaocvo9K3iAwcULSRPK5oeDOGMd8q
6FKmwFNWeGVRu7oMQVYBJoxd+xSUXzHTJIlQjVg96W0tL7nFYPBAkACCq+LObKMbX0HggZp/Xo6g
cMZVP+fI7usjGStMQ8r5kJvtbfdg9+mboX6LzoEPEKX6QeR5s6q6noNN21HdwB3iEkJtJTfYyJNu
gGr5UrP3uGitSwdhpoXnU5L+0EPnVlpQBGv8qtFq0cbhqr9sMQmYIrxfUz6I+9JnJB8sm17GN9Lj
P/HrXSuY2UelhyiG2mjGJAqt1niN+wtQUVwdPGHedlpnLGnDKXpgUtB1hOc5Ts5Uc8y7PBJXB4Sm
ClYqQMCc0JwwyNKuxplkYKy6StbDpTjqVAsyymITctUidaMD8er+zbK2o8e1m9IXkGO16xvkFxxy
Wh6fqlq1T2xwKPAQ58z63u0wxEipt/LUwSwDQ2rJxothQhuYAgfTXZdw+14gsti5sUYbdWpy7jue
TvB0hBHcGRjPwwBMVtiT7edIX9qNeWerUTx8wb165gtQ5gacbV0B78qlJV/EqGadbW0i3orHHKc/
BzYeAKUMeoA8BIHQSEfeKe8E5keyBsN47gZtc3lL7lDNq8QsrprAAEPSvINCerWY8xKYEuGBcQ8Y
o3ZdXtHbMkqFnLW1VRKk37s4FaH/Ha4vt7NA5A7Cz6/rZDrurhZm5fwTOXKbhNyDfxsUfR4TSd2A
qgq5RehAyR+mankrAJeotj3zMFDzrVFepktzEk8WMysZzWs9LQ5jgwubVDObeMaElCSDm3yyVagT
euI+/UlP/0nefvhMSf6HgSh0Ex6LocqFRfX7M2XcNURnau22qYOVezIrzJUTsPbl0GWHykKVnD39
+TX84yeyjR3bY877iS3ltaVB6ozdbmcdZ1mr1JX0CXzIMs5VlyT0zt0aR+Vo+eeP/QeWFhNfOOTM
Ag20ca4a4v0y4q7yOjBJssIY4wnnFEGdynIUqA7SMUa+EZ0u8x6Ugzga+vTqlHDFDJ41eIeQ8xsW
KLWUKicyAm1XiG/wDRYQEUHZ3fq20diQTk6WAHaBa5Rg1l9+KP0fRvSKAOfYgokoY/IPNJEBd+HK
FyXGISJ4T4Iu3erjsKvB67aXOl8rgf5KTA2MyL3pJ7+5/vML/IdpLPNrV3dND7Dv0+d3SN/LkI4a
b2i2WhCDaaophIV95yLu0WpbBoiGbeGrxin1589mYXzeO44DwUboBp8tHLWqfvn1+rhHaRpPWHBx
i7XE5WlFjpWFwqfa9jgbqtdgqxuju7+cIheSiC3KK5h1NE864twItzfASEfnIpDB2ibinNbC2apg
ciIvdlQQyxabZ/Y/0Fwu+blnWZ4idIMKZ+lcoa0VgkdN9dDF/qbKxlctztcq2gdk8KvVM4boVMWt
5gb4Usz5mSSsHZkplEchnzqBMxG9/NrX3eMF38Ks+MXHOjsvw/Nl1OHqxneatjc3MDvGtf4yybsd
j1PRrHDGK0Ie9KZjialdIfptbcFqqqzxysNluQvFPWYrEGlIaUCaNzNNTcrHpCVo3SML2GBo69k5
w3sKG0wWBLjgV58selCsVWuqU53pDAwFwo4ljUQjqJ8ukxnXYsqF7R8H+MXQeKVJ8d5537G2pmXu
BcwFggMaWhwrACwcQ6ZkPmP0RYT122AwKfE0m/Fq8i3RIYL9eW0Yn5kjts2SxJLN8KSiev6+NDqD
uweP8WbrRWQJqeYC/ON2SFb6ZJJHnJ5FjiDJt/h+NKsLSwDhV949Xj7wh/eZR2Av5b5UxMfOSL5P
mXHlw3dmrnuLIP6Y4b62KMO/MY2cz6xR24a0Z3MPQGRwjI+US28sp8ANmm0mCUaE8MKLY9KiqUK+
D6fFnLMU1cMqhMNqjesB18pYw7rCV4maaunMRr32BPr/y2CdhBowFa04gvudB6bVkblphv49y+gV
0pq+rLZgAwBPJnV0DnXOtIgR8uVwU1DojOW+QvENGZ9NEqUL8zmbw29h521Q5oP1YLAZ0iUv/ZoN
rnC+VDFAe4vZg4YAvsLYi1YRmkHsPJEo/+wkqg6AsTUgLDem8S0bimPD3JYw1ztFokSsQIFHhIMA
XqvybGe4cutoM8GkVEl/XiYXCuXvNDvFD7Yt2MLEfjofWbpS78cW/KrEE5dWtu4iNIy0DmpiNUR4
pATmfHL1cavM7mODQq9TWZxtLvdk9iDd5w310oeujv57UkUWiR84jqrCWKcYvAADflUecxd9Zofn
GWUOFre96vMMI8OHHcpjnWW3RureIM7j5CpqTNdULCtTlt70X7VGPqG8+evp+XmHEGImDCZrSKuE
LcwPO6RvIdjUPQxDR436ava/eLUqUh9mFoFaX8CCZFJ6SObojkM1PU4CzhtZIm6ts/Off4rPZ7lL
GDtLHgGvECh3fn+c0CkLJ3CCapu5vI2BV2mw7Mh3/BuP6fKXPvzmLsxmicpLuIb78c6HlUO4a4q2
YiaQEICanIECsgcbWqo+eRzYYrWNgxIBEEIArcS2d6769qvr0nVjscHsRDW3JKgQYsBzdjgV+Ng1
FB3DhaEESQCCjJP2JmRwxAssSzzy4TJqpXgOUUlrekvU0HhQgFChIBQ1b2Hof3sZrYjc3SlWtQzo
5agYH33dPHt+PP7t+vyHBQCVEYqp7SKr5Pr5/Y3nbe8ZUMfLrevSUqGqP8FZAx+H06cOyKyhR7jg
MBXY+NjEz6oLmNC14ggXnqfM2/95BXyuAV0XPZ/HHWBan2vA1Ogat9QJ7akxdEemYt4WQXWwDWbL
uXvXpcBTw/S3D7U+V1CuazKvh2tr6gJHpN/fglnorSccHGynwXNXqQ+jBuu3n79wMM4nW+/2pstc
SUy1IDtYoQvWSy7xUXHrZ79zv5mo5da4myLT2sycdqOM8O6Rhzgnr6qcXyucDju/uGrrVytTaSwK
EiNB6dvc317whDKARUOF++5hl2sosolBKKvRZ2+yGb+A1BpLkYPLh/1f3vg/sIz58kjkqFAcbsmP
VPbaxoaxGTkDBpupM15ZnfjRQr5bCLpWiN1te+t4xBH4Hflbgu6amadY9SL9C8/zQuT8uCfhmrIe
4UTa9sfdn9KJDAWm3dvLtOxSaxGhw/rH8qqXrX/F+mfPBJu4IamCrIdNKa11k0ZPmeC6CRUXRw3j
MG98QTe98NqW51TIpzRpX9UA7EKVMPN3Xd8PXQuClzIZA0yvZAvDFjHZrJa2T1TQqk2An4Z3O4Dp
nEJVQoxxwnexD4MffQsPopq09YUOH0EARwiUrEy7Pbq9s9NK93ABcHPF00GqZ6TNfdsa3vJy4bYD
wG7UPnr2c5qCT1ki/Jb2/VsWoPSYRPZdJJiEJxXFWd3jj5gVxkMWA1S48WsiLKZbDddLpjMC1n2G
t1aPszM3S6AsImc9OKehZS8ZyVn+gBt8GEb4IVyJttjmBML+PNkUu0ROeGIQLKVad52bncz0R3M4
aJi84PoBk3TkvjEHgFFiemOUd81DiJvFTFbSX04h63PFw9ozLdQyMH2RpH7oYEpvjsKaUnJrersG
S0G7A48z3X5cYTdCbU4fnln1EffHltNoeZnYxpFlrLupwUYfszruOCafFCmg3OzEoH7qDX6/DtrS
mjfh4PqsEQK7Qqy16nqSX6E3znGNo0JbPoymB1ptD1jRZBg1TqJ+aQQQBIPBkyWpW2MizFZ2Nz8n
nb680A5zyR+esWRatsamDkeblp28d7dgaoOr7cufT0X98zGNeRUFLJIkQxjC/nBP14FlDi3Dh23u
gop04wAvuPGCbVySZepLoFQMuYNaZtiJufrjCGkNS9KNhQf6SmdrVOS9/fmRvM9MYKTYrm2iS0Ej
pH/UA0imtRIwryDPeVAxNs7OJzVwWQlzYw3wD4gBuBvn9loLq5OXMvD2bYxRnCRmskkmKRWEPkCo
e9PnWxeb8kUt+JW5FRyspY3rC0tixOhu2bn5SYTmvglwLpToLQOyDKGE+e/BXMgt5Qv0VkBEEePA
URXOVe7WxzghwrEQaPiJRQ76I46mt4pz4TRQPRzvqhtC+EbpeHcZ3Qxzbaxp9nez0zOJw/cDiFg8
TTbsRqi4dHu1o7AoZpEZoxtC5jEKQtK1dJCeOmnBJtcx6kZpu2sKaD1VVWMMie06fPxr7GcwprIn
FmWvcvbMg2lCJBPMPUhzw/Na4k2YzphbaJGaHhIevojlxK7zkKJkpXUr8PNrhvkvsIH5Tz8gSIun
S8TRpMqoNfdr41wBM8dD+N/MnVlT3NiWhf9KPfWbMjQP0R0V0TkBBgowrrKrXjJkwJqnoyFT+vX9
HQFlMrFx+epG37xxH8oGn5ROnmHvtddeqzgpEwr1HctcUhLIE5Es04DbYhdz7U3qVHOE/7dzGOkO
AuExh9QQEbna9L4IrEQxaIRA2F6PRJeByuYiTC1mC6ONsZ6DTSzMCVgCqsSliyqD2Zk2H9Pfg544
MrfNcj24yQ9i+tdhhKvbhLUcsyp89UNArW3APLI8KE4UF01cZHLn8nBGyhGWNue7DM1T2Cdvb4lX
+abDhiBlA8QziahV5yCYCrV604sEIETdYONpDtHSxpRivh3M+wjNqJEykrnu5yyOwAWItWGgw9vd
IjlnGMhySpqYxEmqjfOXjlKmy7XlOvWn8QdeuUPY1jkpd9oNtdkfncGvUKTx4S2OYc4X2d8jz+gX
y8Hu3TjGUi45Ed721gnQp6surG3NiiSYzbbBudEW10ZrXjVA+W9P3OHxz0fL443+IkMjV38VgSSl
VUN6SohASKxk7N8rxP4mGPoCBPKHWc94Nr2MNGgqNjlO6UmlrU7zxi/yxbtKX3V7QKBKtkxsVqk1
6tnv0kVfdBDqTOEsdybV74wKNjpoS1XdqhcAWXTo7KoVehEUyhLXXgcCnmlxFlnYgHmoPM2DXpdc
TulfEkFOQoRXOzF6pJmUOlyFNSAPFKi7OvG6ZWU3VJJ1Khe6Vt+EerikkxCuhw1TpXBiamdIWS+U
ofvQOPoJyn5/1bjknWunuRFTAG7wZYa28DkamnydWrRF0q04jzrMmeBo3AgE/eUF/mdRbq+huH1q
h22I7d2nHjh8TbP5Zq6arT53ArM87cTAesyaj41ed0sH/t+CnFBQO4dDEmBqWMCyWNV9h4U04ksW
1j49ynDrXX0XOJ97tfpTBc5ZdcZArryFjNkmV72nM3d0yLmOceLoBhUhEi7phb5QbZisdHa8sysM
vuNdfYmdokW9Ir0J9ChBSukms/Ue8sPmAs9EF9pC+3nnDR/DLP4EogV3iKPTUz+p4I0Am9gYRI11
gf8F0J93iab+R1PTzjLCeMgwXb4occFbceA3eN+B3lpoW4ZNtKYDuDxvjBhkzsYlpFNRa9pwlCv5
CSyXkjDL+zTIcmLkZvTB1+GSzpt+iQpjgwtV05Em2VmVrwUySLXpYDKlY+1KdRauCopdqGWXqK7j
/ZmZOSIbygZ5tk2pz1GOK5inOjv3drdKuQkgFtyiE3AVhJG+xMctsKLNOxe0A2oHvkZt1WhLpcJ4
xLCUMz0zC/7DMKn6M31vb0TtVV7soHxiGS7CZ2RgnnPYbAUkmulq26BSFrTvPS85M6Lwyoij7Wki
JX4TkdGIvwlqKFk5RhiOg+WUsrkLE12ctk7jV0NRU1GDm6q7guZQlBdQvDqtdjntziL7Uzhcrruu
4kCWzpqgtx/BTi62gX2JjEa91iKUR2yE18RVVyawWXpb8FvNJzwErnd95oMQDMuKQiA1xepCxO5m
GYgoWUhsihP5y87eWuuG/q2F3vlWlEBTx4oPjky82OnApvHO/mNXaqzS0tNJHlhmzVlrUKAC/KGR
DS6lnu6kCCkGQUkgvfzwx8WSzBB4pF4neGdduxInbpTNkkZbGBVQHcFm6DpJt5+EG9D4Z1u/JaZG
919H42OK8zZi7SdCibpL3UyvtJjqG9IHN42LZYvreWdl72hLW0BBM20YZ0nU+WkTaqeaUK/CLWKi
MsegsRH/n1TBdU3Tz2v55uDivAB9R6SeSbfKakzeos0dLg4IEXQqsaFuwY3VHQ3M1ngXUQVZi8yJ
idB2J9rWoNjL8ssUMzxD7pp+WCtbWYhFLaHkYV2hqPR5tZ2zQgR4jQRzvxa5+ldlRmBxrSoWeNX1
C0sgvGUqeUlJnL/r2hD/dPysvVSKVW0eauSp1pVd0Gnr5ZcYoFOLhc93YQti12qD3S5FJfpMFIxo
9R2snAZp12Xq6j/C+UYcb//Ud0nydfQAiHZUyj37N5wX0EaroFu71oYmWAyF7pHUgryQd91wcALB
1CoeVDZ2cqFKW14fJmi2ogSyMFzeoUvTezqSboyhN1c2dXC2aESTT4L+o4ge3rvEUOd61aLEFl8x
bZgjY6I3KHR5RGl4p2zjdJFaSFhDYZoTO9vEU6QmRsaKy0JoQ24MUy/VcA1FcS4XyGgnSKTuVOXc
C7BnVXloV6sdKWprzk1PVKtqw1BeuTWxQm6umlD/EDf271rUfcrNhh8DdSzVk21k1Gcp6adnbd9v
gHzw6SPItIPs8u3j4zBLoTOY25vQgS5ZIiD1IKLEu0xDKjlx16EYTgRINcjVD1LFVw2I42c4jgtQ
qMLSUw++xIpUC1Q/cNfbenuR8arzomPz9lBl8Atz3mMS+WDpYll6yl8GEjUAzxAb337PV5AJD0GU
Z5KugpoRtBzESlh+2rEdCmftYTtK1zUHBAwLQcM8poP9zj7NYFlbSuW7BrtUp3XuhE4YLB3klmyS
H4kR6If4FSx9idzogFS0kVIH3F/ZfZVhbJIVnNp2ibpx9jsfu5mLRlmjo5wWoBVxzEcHFi6+Xm9T
4cCj18qai2Tnvq+1gqQolxZPngqjzxlWmHmmSxsPYapYu/Xbk2d/82Gp1OngewgnjInli+ArUQbh
6EKx1zZN1PNSyT52fVWfbhUFZXFYcc4miWFSquQQSAmcawWagm3OkVCp6MuGfXxFKwpb92YXCeu3
fmMl8xKhuRNja8P1bDe3j3fGJjZxROtvDQfXxgQj6hjr60xo8AwR4qgQ7tS6Cl6o7GTfrmONLoGt
g5F8RQklU4I/W40wBUaRWDSI9LS79oQexeqm1a63UvkoA4jJwjA9RWIgWIa6ivsbYZRW7UpMq5x3
hdUP1/qQXyUlqG0L2eFdltomqkiY76lxBxhU5FciyjXoD0A0b0+y+2orAqYgomMbhkFnMSnQwYqI
GtusSFMAIzHKQrTvqt8q1ry16NVSkX6FK9qClJV+ig/gcpwfp9CWFYH4JaJMLgy6TTJ3PPEFazap
8j3gzhCUf2xC6qVcLzFJoImIYbL7PUy690nqNWhAUWEN3aVTxMqy3NUEN9kXsyTr3w36l2wwfLHz
8qXSQbAtyvJU7/Cg1WmEMJrzRM+MFdwa7MJ6EjQHRsowyM7EFG8ytbhzudtOhkuKENRqm2jlYiQz
VyxZnSmDP+lskxaoDUJOOhdNGTbv2+KsarDuy/DqQmXWvoECRq+iq67MQnzo27Q+NUocBWtdB9bt
7hpIR0tXLr2d5X2otuQFzrD5sx/KP6wIXYpICFg2yCsOpoxrMJ11yDAvhKn0dLIUH5MM9aXIRNXC
xSr+7W/TerVl+DbpueaidmCHGIfIaOl5GyTVcNps8/Q3IMJ3casI8MDuIgq2t1lmwljODX25AUBI
KiKmCI2OBQrP8aJJAnWRsfYxWEgdGomRRsfnbZ5nkgHlASvCbIcmb9X3XW/x3RaXiVYUq8JZeIWG
qyWgxtDtPqkI5uIr5Wq4rqGZbdMEGSGmvcyrwEIj7RzTte2aJfml32Y+AK4Kg4KOSgzE8eW2rzbI
VqwbnUezo98hZF8pxQa9WNru511kwIbueYe3Z+11RisBRc0xoXZwPL7KaHtM4uEuMWtdSkcvNOFU
dehLl8Z4EZ14VIc0JFuRriuMZa9sflR+PsQgCKX5VKBlqV0gT+b9LVjbdppktCavXaqii9gxg3Vw
Q+QMjJcSfZjF0rFIh95+afdVLm1qVCq4AwzL5UoYr64Xp2uMXKNNZctadzoScv22+SPBe6HSvfB8
g3GUWjrYpjtQjbIowdRIYIWdmWxIukWx0UO/XrYmKO7uMtsN0MOQLqPPBIK54ik3/SD9W5HvmGNy
YdEIosnu8RNRAKbF4YbCKGbLNHfTH46XcQj/EKr50BbrQkvFOsh3EbuVztkQeQE6zvI77bQ667mD
1rFKSmxvoDaMK8sodlgDixZPRwsbTakhEsbOpafRmDgu6hMXV4dFkgl/14faQtPN221nfCoN/YvI
znrPgZYZ3QOZtpBUrQtr17onGzpEgCmdk22YGqttEDncJqa1yiv3mm5AAmnAHcztkzMRwH/3MJT3
MPCZ40CIPraSX6ue0GitasllAf5PtlqBFnOeLTODZaVG6Qa6UnZdWcBmEX7dPzjSXykxEW9oFKhM
F3YUq/kQcKVmngkFX9y1mZgLrxec5lQw13nH/aLHwQcUvB+Gyj4b+iFbIxADr7TW3pnJ9gcPoo+q
BXuBNOCWxZrWAA5h/HgH4Y9LC1KlB4G5biEPr6IeE5bUw9Z5i2vyfDMgXpmAXiwUSUOMccQoW5fA
34xWLZSuTmjnsVfUa1GzOuQeXWpcypiSU+HY5vHisrbw8NwBTgIm883Hzeaj2hFHqYWJZu2mvHUt
kS7LKuOLL83LOmt9Ow/iNZgFKZBABx8vALBX62ywNgKpIf6Z2K7tgHmx8sLv5ZLBUxBxPLu+iHQS
OeGG69bLzmKZtaGNSZFLp6twk733mrgloK8Qn8eZBGmCReGqNUixi8Jlaax24kwlxnLDOx1khrsp
uzWRuWxzYgudZp6VQvP1Ymu0n1p4mOfJDaUa1LraXcb5Kj7g/oHYtEJ5wlM+OKIhCMOGsUwIO4Y2
1BGRQ+MP/ZcYqWqbIoxR3CpZinxYig8GBnK7HcVERyi31hZgFSVtaP+YI6iQLeoSnaCBFroup8rc
3WdeUyL5kKrn2HXhsL5BXQACK91VGbceGxMEG47/Ans86lNzfeXt9LNUC9y5iOg6BQPH67TcrSPZ
9pvpxIu1S9PoYOZLfA7o89LtzRK8jEtEEbHGQR8IOHsmBl20eS6dPgwW7XBtpIjjB0p1E0WJslbx
dkWSBYVVwcXUZooyd1RMaqG6L0vhQnOiGuWg5wUd3aB5MYaTnBbK2knO0ePfrsMMWztTGJ+67NZJ
uF5qLYZ9zRbn6jHIauv6tBf8q25j3A+Uf+l4oo4QId01dz93q7QEBatsCwZwsxuWsEM8LO/Q7AnK
7h0+uzirBTeEeFcc5/MIB99Ti84ez8ZPVAvrG1E5zRIpdXuxgU1Fo8HnpoGBhR3NSW0bw1LZKuqC
WPhCl0kdFhTnYaahRwrnEJtSpDEd7R1fNsxtOfPjcVMViG8K0WAjiwnSMijaelF19RfTC/iqQiyz
mxzDHB1r2BXmpwD2ub6C657CiO1xperT6yAIxEqPvC9oBP2hYsDcBNw2QZcOSx2VUICXeK1Wer+O
MWuVrsjYvJIkkUOetnaXLj27JTBOHCknpl6NYFjpEfIx2YQWhIl9gKNXFPJA4+31U7KGl9GdKOri
S/M/8p/dFSXJcxA2o+zw1z/B2Of/b/7KdwfaG7f+dRzkSdB47w+rUdz4pn0Q/fuHuk15hqc3kdrH
r37KSF+VkUeh3w/Fv/ZLbw/0JK78oS8RXfbvsyhfRnUjorvmpVAibAZJhdwTXBwfanyft8ZIfTSd
23sG17QZnEoOedfVLZWklywjLfLg6ceOOVPH2MahXssHvZic773+22/2PMtvTePek98Vbd7IbyeI
inzv7WXc80/e/WCEr++u6zPD0qiLATRR5QRs2H93b2aQb2uWC3GKlFsKT/5HpuD7CwAklzzin0zC
wRhfJ8HQZtSzLCqiCLoaDrf+/iQ4M+qxcLVs14SEAXfm6CaBb+4froTvT4Ixk4iWhc4lYnwgWwe7
wJpBGSLVVjXLlmK1R7YMVJ6OBGTiStCNGQVN9NcMgDf6cWx9byWgtkqXgKqzX3Sp6/4fOxEOvsWH
8Qgf5d2/KUH70yeiPuO2VgHaDGiTlM2/MQ1AoODMKnxSQMpjWw4mG3nqWtC8GSQaev6RXgOAHely
L68FW24ICMwIr6vy4GSOjm5PcKhLhcdJp6OOZwH0WM2gbwdtQqlv/GIaPHl5wuh1JL/06QI5rmlA
1dF+XKAHF+7PhQicezryzgDhAI6EHC/mwHFn0LlGzwakM49uMxgqEuNTF4EzgzrLVUvpw1Qhre7f
Di4zALuYGEo/xhlAWPYpcpmwBFSOA/AAQiGLLhRQs/01YLMGnFFvm52AkOjj8fP/Hyx+92r4lrPJ
T18M2kx2j4G8AZfApzZZVy83gjfjKEBCFSSSS2NcJUd2GNhw+KbuBWMGcZtEQaMbC+hVVlhfTILr
zJDCRNGYVgMUsT2JiB7XJMhmm6kHgmbOEKLXyQiIgmgZM5jVF5PgcDsC5dvoC3F9HuGhqKkal+Mr
sf6f3RCGOuPY43p0UU4kaJZ60vvT4LgEi8QRRJWedXypA7eZOTWB1u3H/EmTDgWexl24NwmuSmbB
StDJKXQ6BGQp9Mg2BCDC1A1B6gCjSAOx5g25cKV/08uV4M74a49KpUZVn5k6vkyaFH/iyahZGEsQ
J0Cp0k2NLmMGfDkH3szjYsQigzMTPvXx3ZH0xpDpT8UTmAYDlW2DzAEwgWDhYBoAlMgfya2O9XCU
08AVP3E1gC3ZHkxXMAMqdHCwDs5GbUaOjQg5/UgSVDk+UAGKrmwV5Kz618NGLgiwfxi4nsbLEjId
3JPWzJSlEKrdT7NwdGfjeFHKjrlJ86ATL3DXsC9UWeK3vf15wOFGmg5wST6BCscXNIEwsZQn35Xu
DF8X/qehJSDhtP1rwjNndEV7nrxGKOgfXzKpsZNZrpKQNmk9sC80Q1Lw6UmSh6UMCvavCtn/wwTo
Ji08R4uuyB7LSfOguzOaKCR+ZFkW0YNzcEg6MxIWk77t44VdQcynToIKiATgqCJESWsGS2J/MRgz
lfYdDyiO0wPG5dHl1s+7YmoARRApAyQpRkN8AK1lH2xzgeKkJYW8mMaS1OMuPCKQQYOPMxV41b0Z
BiWwLsBVHRcod38x2DPuSk6g494UhMBTN4WBISwkV6lOBF+H7uW9eQB4JcfAU8WVtklHWJIh6Jk8
BXzXGNUBMxBCvY4gZTkG0Bn8AYvXY7wsQcImIwwk11DcCMfxsYXQz/bfWwaOBKMI0cg8x9T6+KJo
zkY6+LjLJ+4HzZkh4EDwKBUTdImm7E+EN6NvmGI1/k2yfCmRGG7mYzobn0KnybuCkguBqOkRL1C2
57/3JsLV4SugEmVxSB5z6GRMvifsGb0RhMmoqDwHyy9CSEJpapOYFsJMpVvDOT7YidaAyWV7HXBN
vj8LAQtyeQ7uLwYmAaRes4GmxkPy6HYFVpeTgQYLp1Op38d1qI00lf054MecDLIblmmwHe0ncst/
cHz8TYhahFF6P1Khoof6BZ/qh7/wjC+8HuCJBiQr+xpcn71flMyox6Efy//yz7/uVX/Gw+/FD58P
w/Fznv750wu+/ui9z3p+q+e/PI0ehC/uwn78Qf/0mL/5GXQqLG5D4f9yLfz7hzrcoyuNCOPXB3rF
6/o7k3pzfNHm/l3op9/6CIAkvt3JH1HXfvY8jJz8x1hm6rDzKPTFy2Ef1/7UYU990fu5/3LgpzB8
8shR9t2ZJimXxKupH/HOz7L2l//ys/K/fzn36zCL9maITjp5RE79lHNf5JAZk/1JeiyDTR6brZAe
DDyWm6cOfOEndejfbx8eyucZGA+CR8rj1NEv/fuw//Y2fayGTP0AurrYRi+f/Om+mzrwdXvf3oUP
QvR7g3P9ac9/8U3W6D86Xa7bPPY/P48z7v1HFHjqU7/3Y79uQn+PwPmUIEwd+zaCW753YD1xPqYO
/MHPovSX3/z79uWMPDFqpg7+e9Pgfv6Ne+KpJjl1/I8PdfPL/CEP/HTv6R8pAFNHv/Q5zDmwGrG3
xp+YZ1NHP2ljRm9ePvffRZnJYxd7T/x3zWvquD/tbT+yFv/1rfq/bwUCgPVPcP3U17pEKFbshwNy
8Ee26dTBP4iobPdX0NPgZIlTB1/69wRifn7PDg7Yaqd+hxfP87jjXSJfZMRvp36W/ISUjzoYXRIQ
yfOmjn7p53Kengd6enQ5+L9hmi4fAqJJv9/bFXwLT+TJqc++xM77cNIl9eTfEDwt/czPxy8YY5TX
kyOhoqlPv+DGuo9YPfuR/N/smenjh37TRPWrT/gKlkz9iPGe8RP5Is/zMS6gr5WsqZ/wjqvgu+P/
G/KRDw9sreAwxv+Kq019/gv/nvl5OTl0YcL1JG2WxTlV16nEPf/4ewf2tzLJv/G31/nlcxfMt/7Z
fvIsf+MuffDFr/8HAAD//w==</cx:binary>
              </cx:geoCache>
            </cx:geography>
          </cx:layoutPr>
        </cx:series>
      </cx:plotAreaRegion>
    </cx:plotArea>
    <cx:legend pos="b" align="ctr" overlay="0"/>
  </cx:chart>
</cx: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2</xdr:col>
      <xdr:colOff>695325</xdr:colOff>
      <xdr:row>2</xdr:row>
      <xdr:rowOff>185737</xdr:rowOff>
    </xdr:from>
    <xdr:to>
      <xdr:col>5</xdr:col>
      <xdr:colOff>466725</xdr:colOff>
      <xdr:row>17</xdr:row>
      <xdr:rowOff>71437</xdr:rowOff>
    </xdr:to>
    <mc:AlternateContent xmlns:mc="http://schemas.openxmlformats.org/markup-compatibility/2006">
      <mc:Choice xmlns:cx4="http://schemas.microsoft.com/office/drawing/2016/5/10/chartex" Requires="cx4">
        <xdr:graphicFrame macro="">
          <xdr:nvGraphicFramePr>
            <xdr:cNvPr id="2" name="Chart 1">
              <a:extLst>
                <a:ext uri="{FF2B5EF4-FFF2-40B4-BE49-F238E27FC236}">
                  <a16:creationId xmlns:a16="http://schemas.microsoft.com/office/drawing/2014/main" id="{030BBE61-8EA3-46B0-A51C-09236450DA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895725" y="566737"/>
              <a:ext cx="4572000" cy="2743200"/>
            </a:xfrm>
            <a:prstGeom prst="rect">
              <a:avLst/>
            </a:prstGeom>
            <a:solidFill>
              <a:prstClr val="white"/>
            </a:solidFill>
            <a:ln w="1">
              <a:solidFill>
                <a:prstClr val="green"/>
              </a:solidFill>
            </a:ln>
          </xdr:spPr>
          <xdr:txBody>
            <a:bodyPr vertOverflow="clip" horzOverflow="clip"/>
            <a:lstStyle/>
            <a:p>
              <a:r>
                <a:rPr lang="en-IN"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hit%20Bajoria/Downloads/IDFC/Figure%2030_UIP+Disaster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30 "/>
      <sheetName val="Figure 30_Chart "/>
    </sheetNames>
    <sheetDataSet>
      <sheetData sheetId="0">
        <row r="4">
          <cell r="B4" t="str">
            <v>Mizoram</v>
          </cell>
          <cell r="C4">
            <v>1239244</v>
          </cell>
          <cell r="D4">
            <v>14</v>
          </cell>
          <cell r="E4">
            <v>1.1297210234626918</v>
          </cell>
          <cell r="F4">
            <v>57.231594163392643</v>
          </cell>
          <cell r="G4">
            <v>74.97</v>
          </cell>
          <cell r="H4">
            <v>100</v>
          </cell>
          <cell r="I4">
            <v>16.93</v>
          </cell>
          <cell r="J4">
            <v>36.33047210300429</v>
          </cell>
          <cell r="K4">
            <v>29.6</v>
          </cell>
          <cell r="L4">
            <v>60.040567951318465</v>
          </cell>
        </row>
        <row r="5">
          <cell r="B5" t="str">
            <v>Sikkim</v>
          </cell>
          <cell r="C5">
            <v>690251</v>
          </cell>
          <cell r="D5">
            <v>12</v>
          </cell>
          <cell r="E5">
            <v>1.7384980246316195</v>
          </cell>
          <cell r="F5">
            <v>88.072197766674961</v>
          </cell>
          <cell r="G5">
            <v>50.51</v>
          </cell>
          <cell r="H5">
            <v>67.373616113111908</v>
          </cell>
          <cell r="I5">
            <v>20.28</v>
          </cell>
          <cell r="J5">
            <v>43.519313304721031</v>
          </cell>
          <cell r="K5">
            <v>32.299999999999997</v>
          </cell>
          <cell r="L5">
            <v>65.517241379310349</v>
          </cell>
        </row>
        <row r="6">
          <cell r="B6" t="str">
            <v>Maharashtra</v>
          </cell>
          <cell r="C6">
            <v>123144223</v>
          </cell>
          <cell r="D6">
            <v>636</v>
          </cell>
          <cell r="E6">
            <v>0.51646758938906945</v>
          </cell>
          <cell r="F6">
            <v>26.164214757960618</v>
          </cell>
          <cell r="G6">
            <v>63.99</v>
          </cell>
          <cell r="H6">
            <v>85.354141656662676</v>
          </cell>
          <cell r="I6">
            <v>38.03</v>
          </cell>
          <cell r="J6">
            <v>81.60944206008584</v>
          </cell>
          <cell r="K6">
            <v>44.3</v>
          </cell>
          <cell r="L6">
            <v>89.858012170385393</v>
          </cell>
        </row>
        <row r="7">
          <cell r="B7" t="str">
            <v>Kerala</v>
          </cell>
          <cell r="C7">
            <v>35699443</v>
          </cell>
          <cell r="D7">
            <v>131</v>
          </cell>
          <cell r="E7">
            <v>0.36695250399284945</v>
          </cell>
          <cell r="F7">
            <v>18.589790177922659</v>
          </cell>
          <cell r="G7">
            <v>74.010000000000005</v>
          </cell>
          <cell r="H7">
            <v>98.719487795118056</v>
          </cell>
          <cell r="I7">
            <v>30.58</v>
          </cell>
          <cell r="J7">
            <v>65.622317596566518</v>
          </cell>
          <cell r="K7">
            <v>41.9</v>
          </cell>
          <cell r="L7">
            <v>84.989858012170387</v>
          </cell>
        </row>
        <row r="8">
          <cell r="B8" t="str">
            <v>Arunachal Pradesh</v>
          </cell>
          <cell r="C8">
            <v>1570458</v>
          </cell>
          <cell r="D8">
            <v>31</v>
          </cell>
          <cell r="E8">
            <v>1.9739464538370335</v>
          </cell>
          <cell r="F8">
            <v>100</v>
          </cell>
          <cell r="G8">
            <v>46.07</v>
          </cell>
          <cell r="H8">
            <v>61.451247165532884</v>
          </cell>
          <cell r="I8">
            <v>14.9</v>
          </cell>
          <cell r="J8">
            <v>31.97424892703863</v>
          </cell>
          <cell r="K8">
            <v>22.6</v>
          </cell>
          <cell r="L8">
            <v>45.84178498985802</v>
          </cell>
        </row>
        <row r="9">
          <cell r="B9" t="str">
            <v>Himachal Pradesh</v>
          </cell>
          <cell r="C9">
            <v>7451955</v>
          </cell>
          <cell r="D9">
            <v>65</v>
          </cell>
          <cell r="E9">
            <v>0.87225432789113722</v>
          </cell>
          <cell r="F9">
            <v>44.188347976492246</v>
          </cell>
          <cell r="G9">
            <v>62.41</v>
          </cell>
          <cell r="H9">
            <v>83.246631986127781</v>
          </cell>
          <cell r="I9">
            <v>25.06</v>
          </cell>
          <cell r="J9">
            <v>53.776824034334759</v>
          </cell>
          <cell r="K9">
            <v>39.700000000000003</v>
          </cell>
          <cell r="L9">
            <v>80.527383367139976</v>
          </cell>
        </row>
        <row r="10">
          <cell r="B10" t="str">
            <v>Tamil Nadu</v>
          </cell>
          <cell r="C10">
            <v>77841267</v>
          </cell>
          <cell r="D10">
            <v>323</v>
          </cell>
          <cell r="E10">
            <v>0.41494699720136879</v>
          </cell>
          <cell r="F10">
            <v>21.02118810744733</v>
          </cell>
          <cell r="G10">
            <v>60.41</v>
          </cell>
          <cell r="H10">
            <v>80.578898225957047</v>
          </cell>
          <cell r="I10">
            <v>37.909999999999997</v>
          </cell>
          <cell r="J10">
            <v>81.351931330472098</v>
          </cell>
          <cell r="K10">
            <v>46.3</v>
          </cell>
          <cell r="L10">
            <v>93.914807302231239</v>
          </cell>
        </row>
        <row r="11">
          <cell r="B11" t="str">
            <v>Andaman &amp; Nicobar Islands</v>
          </cell>
          <cell r="C11">
            <v>417036</v>
          </cell>
          <cell r="D11">
            <v>7</v>
          </cell>
          <cell r="E11">
            <v>1.6785121668153349</v>
          </cell>
          <cell r="F11">
            <v>85.033318079757322</v>
          </cell>
          <cell r="G11">
            <v>45.36</v>
          </cell>
          <cell r="H11">
            <v>60.504201680672267</v>
          </cell>
          <cell r="I11">
            <v>18.89</v>
          </cell>
          <cell r="J11">
            <v>40.536480686695278</v>
          </cell>
          <cell r="K11">
            <v>28.1</v>
          </cell>
          <cell r="L11">
            <v>56.997971602434085</v>
          </cell>
        </row>
        <row r="12">
          <cell r="B12" t="str">
            <v>Karnataka</v>
          </cell>
          <cell r="C12">
            <v>67562686</v>
          </cell>
          <cell r="D12">
            <v>244</v>
          </cell>
          <cell r="E12">
            <v>0.36114609179392304</v>
          </cell>
          <cell r="F12">
            <v>18.295637710532283</v>
          </cell>
          <cell r="G12">
            <v>61.14</v>
          </cell>
          <cell r="H12">
            <v>81.552621048419368</v>
          </cell>
          <cell r="I12">
            <v>42.5</v>
          </cell>
          <cell r="J12">
            <v>91.201716738197419</v>
          </cell>
          <cell r="K12">
            <v>32.9</v>
          </cell>
          <cell r="L12">
            <v>66.734279918864104</v>
          </cell>
        </row>
        <row r="13">
          <cell r="B13" t="str">
            <v>Chandigarh</v>
          </cell>
          <cell r="C13">
            <v>1158473</v>
          </cell>
          <cell r="D13">
            <v>4</v>
          </cell>
          <cell r="E13">
            <v>0.34528210843066692</v>
          </cell>
          <cell r="F13">
            <v>17.491969336832529</v>
          </cell>
          <cell r="G13">
            <v>63.62</v>
          </cell>
          <cell r="H13">
            <v>84.860610911031074</v>
          </cell>
          <cell r="I13">
            <v>38.57</v>
          </cell>
          <cell r="J13">
            <v>82.768240343347628</v>
          </cell>
          <cell r="K13">
            <v>30.6</v>
          </cell>
          <cell r="L13">
            <v>62.068965517241381</v>
          </cell>
        </row>
        <row r="14">
          <cell r="B14" t="str">
            <v>Gujarat</v>
          </cell>
          <cell r="C14">
            <v>63872399</v>
          </cell>
          <cell r="D14">
            <v>252</v>
          </cell>
          <cell r="E14">
            <v>0.39453661353787578</v>
          </cell>
          <cell r="F14">
            <v>19.987199387853721</v>
          </cell>
          <cell r="G14">
            <v>63.52</v>
          </cell>
          <cell r="H14">
            <v>84.727224223022546</v>
          </cell>
          <cell r="I14">
            <v>23.63</v>
          </cell>
          <cell r="J14">
            <v>50.708154506437765</v>
          </cell>
          <cell r="K14">
            <v>49.3</v>
          </cell>
          <cell r="L14">
            <v>100</v>
          </cell>
        </row>
        <row r="15">
          <cell r="B15" t="str">
            <v>Andhra Pradesh</v>
          </cell>
          <cell r="C15">
            <v>53903393</v>
          </cell>
          <cell r="D15">
            <v>215</v>
          </cell>
          <cell r="E15">
            <v>0.39886171915003571</v>
          </cell>
          <cell r="F15">
            <v>20.20630895912667</v>
          </cell>
          <cell r="G15">
            <v>65.13</v>
          </cell>
          <cell r="H15">
            <v>86.87474989995998</v>
          </cell>
          <cell r="I15">
            <v>24.19</v>
          </cell>
          <cell r="J15">
            <v>51.909871244635198</v>
          </cell>
          <cell r="K15">
            <v>37</v>
          </cell>
          <cell r="L15">
            <v>75.050709939148078</v>
          </cell>
        </row>
        <row r="16">
          <cell r="B16" t="str">
            <v>Lakshadweep</v>
          </cell>
          <cell r="C16">
            <v>73183</v>
          </cell>
          <cell r="D16">
            <v>1</v>
          </cell>
          <cell r="E16">
            <v>1.3664375606356667</v>
          </cell>
          <cell r="F16">
            <v>69.2236386645409</v>
          </cell>
          <cell r="G16">
            <v>53.54</v>
          </cell>
          <cell r="H16">
            <v>71.415232759770575</v>
          </cell>
          <cell r="I16">
            <v>11.71</v>
          </cell>
          <cell r="J16">
            <v>25.128755364806871</v>
          </cell>
          <cell r="K16">
            <v>18.600000000000001</v>
          </cell>
          <cell r="L16">
            <v>37.728194726166336</v>
          </cell>
        </row>
        <row r="17">
          <cell r="B17" t="str">
            <v>Delhi</v>
          </cell>
          <cell r="C17">
            <v>18710922</v>
          </cell>
          <cell r="D17">
            <v>39</v>
          </cell>
          <cell r="E17">
            <v>0.2084344106613239</v>
          </cell>
          <cell r="F17">
            <v>10.559273796721335</v>
          </cell>
          <cell r="G17">
            <v>49.42</v>
          </cell>
          <cell r="H17">
            <v>65.919701213818854</v>
          </cell>
          <cell r="I17">
            <v>46.6</v>
          </cell>
          <cell r="J17">
            <v>100</v>
          </cell>
          <cell r="K17">
            <v>35.700000000000003</v>
          </cell>
          <cell r="L17">
            <v>72.413793103448285</v>
          </cell>
        </row>
        <row r="18">
          <cell r="B18" t="str">
            <v>Punjab</v>
          </cell>
          <cell r="C18">
            <v>30141373</v>
          </cell>
          <cell r="D18">
            <v>116</v>
          </cell>
          <cell r="E18">
            <v>0.38485307222069809</v>
          </cell>
          <cell r="F18">
            <v>19.496631809470099</v>
          </cell>
          <cell r="G18">
            <v>63.01</v>
          </cell>
          <cell r="H18">
            <v>84.046952114179007</v>
          </cell>
          <cell r="I18">
            <v>22.54</v>
          </cell>
          <cell r="J18">
            <v>48.369098712446352</v>
          </cell>
          <cell r="K18">
            <v>30.6</v>
          </cell>
          <cell r="L18">
            <v>62.068965517241381</v>
          </cell>
        </row>
        <row r="19">
          <cell r="B19" t="str">
            <v>Meghalaya</v>
          </cell>
          <cell r="C19">
            <v>3366710</v>
          </cell>
          <cell r="D19">
            <v>31</v>
          </cell>
          <cell r="E19">
            <v>0.92078022758122924</v>
          </cell>
          <cell r="F19">
            <v>46.646666924089104</v>
          </cell>
          <cell r="G19">
            <v>55.95</v>
          </cell>
          <cell r="H19">
            <v>74.629851940776319</v>
          </cell>
          <cell r="I19">
            <v>12.15</v>
          </cell>
          <cell r="J19">
            <v>26.072961373390559</v>
          </cell>
          <cell r="K19">
            <v>30</v>
          </cell>
          <cell r="L19">
            <v>60.851926977687633</v>
          </cell>
        </row>
        <row r="20">
          <cell r="B20" t="str">
            <v>Jammu &amp; Kashmir</v>
          </cell>
          <cell r="C20">
            <v>13606320</v>
          </cell>
          <cell r="D20">
            <v>72</v>
          </cell>
          <cell r="E20">
            <v>0.52916585821882767</v>
          </cell>
          <cell r="F20">
            <v>26.807508237633019</v>
          </cell>
          <cell r="G20">
            <v>62.37</v>
          </cell>
          <cell r="H20">
            <v>83.193277310924358</v>
          </cell>
          <cell r="I20">
            <v>18.62</v>
          </cell>
          <cell r="J20">
            <v>39.957081545064376</v>
          </cell>
          <cell r="K20">
            <v>27.3</v>
          </cell>
          <cell r="L20">
            <v>55.375253549695749</v>
          </cell>
        </row>
        <row r="21">
          <cell r="B21" t="str">
            <v>Manipur</v>
          </cell>
          <cell r="C21">
            <v>3091545</v>
          </cell>
          <cell r="D21">
            <v>15</v>
          </cell>
          <cell r="E21">
            <v>0.48519429605585557</v>
          </cell>
          <cell r="F21">
            <v>24.579911735331834</v>
          </cell>
          <cell r="G21">
            <v>60.6</v>
          </cell>
          <cell r="H21">
            <v>80.832332933173262</v>
          </cell>
          <cell r="I21">
            <v>22.78</v>
          </cell>
          <cell r="J21">
            <v>48.884120171673821</v>
          </cell>
          <cell r="K21">
            <v>21</v>
          </cell>
          <cell r="L21">
            <v>42.596348884381342</v>
          </cell>
        </row>
        <row r="22">
          <cell r="B22" t="str">
            <v>Telangana</v>
          </cell>
          <cell r="C22">
            <v>39362732</v>
          </cell>
          <cell r="D22">
            <v>13</v>
          </cell>
          <cell r="E22">
            <v>3.3026162919789208E-2</v>
          </cell>
          <cell r="F22">
            <v>1.673103282796333</v>
          </cell>
          <cell r="G22">
            <v>59</v>
          </cell>
          <cell r="H22">
            <v>78.698145925036684</v>
          </cell>
          <cell r="I22">
            <v>33.229999999999997</v>
          </cell>
          <cell r="J22">
            <v>71.309012875536467</v>
          </cell>
          <cell r="K22">
            <v>30.4</v>
          </cell>
          <cell r="L22">
            <v>61.663286004056793</v>
          </cell>
        </row>
        <row r="23">
          <cell r="B23" t="str">
            <v>Haryana</v>
          </cell>
          <cell r="C23">
            <v>28204692</v>
          </cell>
          <cell r="D23">
            <v>105</v>
          </cell>
          <cell r="E23">
            <v>0.37227848472871111</v>
          </cell>
          <cell r="F23">
            <v>18.859604018389746</v>
          </cell>
          <cell r="G23">
            <v>53.51</v>
          </cell>
          <cell r="H23">
            <v>71.375216753368008</v>
          </cell>
          <cell r="I23">
            <v>25.81</v>
          </cell>
          <cell r="J23">
            <v>55.386266094420598</v>
          </cell>
          <cell r="K23">
            <v>34.6</v>
          </cell>
          <cell r="L23">
            <v>70.182555780933058</v>
          </cell>
        </row>
        <row r="24">
          <cell r="B24" t="str">
            <v>Goa</v>
          </cell>
          <cell r="C24">
            <v>1586250</v>
          </cell>
          <cell r="D24">
            <v>9</v>
          </cell>
          <cell r="E24">
            <v>0.56737588652482274</v>
          </cell>
          <cell r="F24">
            <v>28.743225806451616</v>
          </cell>
          <cell r="G24">
            <v>51.9</v>
          </cell>
          <cell r="H24">
            <v>69.227691076430574</v>
          </cell>
          <cell r="I24">
            <v>24.92</v>
          </cell>
          <cell r="J24">
            <v>53.476394849785414</v>
          </cell>
          <cell r="K24">
            <v>25.6</v>
          </cell>
          <cell r="L24">
            <v>51.926977687626788</v>
          </cell>
        </row>
        <row r="25">
          <cell r="B25" t="str">
            <v>West Bengal</v>
          </cell>
          <cell r="C25">
            <v>99609303</v>
          </cell>
          <cell r="D25">
            <v>290</v>
          </cell>
          <cell r="E25">
            <v>0.29113746534297102</v>
          </cell>
          <cell r="F25">
            <v>14.749005211212632</v>
          </cell>
          <cell r="G25">
            <v>58.25</v>
          </cell>
          <cell r="H25">
            <v>77.697745764972666</v>
          </cell>
          <cell r="I25">
            <v>21.69</v>
          </cell>
          <cell r="J25">
            <v>46.545064377682408</v>
          </cell>
          <cell r="K25">
            <v>36.4</v>
          </cell>
          <cell r="L25">
            <v>73.833671399594323</v>
          </cell>
        </row>
        <row r="26">
          <cell r="B26" t="str">
            <v>Uttarakhand</v>
          </cell>
          <cell r="C26">
            <v>11250858</v>
          </cell>
          <cell r="D26">
            <v>86</v>
          </cell>
          <cell r="E26">
            <v>0.76438614726094667</v>
          </cell>
          <cell r="F26">
            <v>38.723752905004247</v>
          </cell>
          <cell r="G26">
            <v>40.200000000000003</v>
          </cell>
          <cell r="H26">
            <v>53.621448579431771</v>
          </cell>
          <cell r="I26">
            <v>23.5</v>
          </cell>
          <cell r="J26">
            <v>50.429184549356222</v>
          </cell>
          <cell r="K26">
            <v>36.5</v>
          </cell>
          <cell r="L26">
            <v>74.036511156186606</v>
          </cell>
        </row>
        <row r="27">
          <cell r="B27" t="str">
            <v>Assam</v>
          </cell>
          <cell r="C27">
            <v>35607039</v>
          </cell>
          <cell r="D27">
            <v>173</v>
          </cell>
          <cell r="E27">
            <v>0.48585898984748493</v>
          </cell>
          <cell r="F27">
            <v>24.613585079932307</v>
          </cell>
          <cell r="G27">
            <v>48.85</v>
          </cell>
          <cell r="H27">
            <v>65.159397092170195</v>
          </cell>
          <cell r="I27">
            <v>16.38</v>
          </cell>
          <cell r="J27">
            <v>35.150214592274679</v>
          </cell>
          <cell r="K27">
            <v>41.9</v>
          </cell>
          <cell r="L27">
            <v>84.989858012170387</v>
          </cell>
        </row>
        <row r="28">
          <cell r="B28" t="str">
            <v>Puducherry</v>
          </cell>
          <cell r="C28">
            <v>1413542</v>
          </cell>
          <cell r="D28">
            <v>5</v>
          </cell>
          <cell r="E28">
            <v>0.35372136095001067</v>
          </cell>
          <cell r="F28">
            <v>17.919501324994577</v>
          </cell>
          <cell r="G28">
            <v>49.69</v>
          </cell>
          <cell r="H28">
            <v>66.2798452714419</v>
          </cell>
          <cell r="I28">
            <v>25.23</v>
          </cell>
          <cell r="J28">
            <v>54.141630901287549</v>
          </cell>
          <cell r="K28">
            <v>28.5</v>
          </cell>
          <cell r="L28">
            <v>57.809330628803245</v>
          </cell>
        </row>
        <row r="29">
          <cell r="B29" t="str">
            <v>Dadra &amp; Nagar Haveli and Daman &amp; Diu</v>
          </cell>
          <cell r="C29">
            <v>615724</v>
          </cell>
          <cell r="D29">
            <v>3</v>
          </cell>
          <cell r="E29">
            <v>0.4872312919424937</v>
          </cell>
          <cell r="F29">
            <v>24.683105815529832</v>
          </cell>
          <cell r="G29">
            <v>48.984999999999999</v>
          </cell>
          <cell r="H29">
            <v>65.339469120981732</v>
          </cell>
          <cell r="I29">
            <v>24.75</v>
          </cell>
          <cell r="J29">
            <v>53.111587982832617</v>
          </cell>
          <cell r="K29">
            <v>20.45</v>
          </cell>
          <cell r="L29">
            <v>41.480730223123736</v>
          </cell>
        </row>
        <row r="30">
          <cell r="B30" t="str">
            <v>Tripura</v>
          </cell>
          <cell r="C30">
            <v>4169794</v>
          </cell>
          <cell r="D30">
            <v>25</v>
          </cell>
          <cell r="E30">
            <v>0.59955000175068607</v>
          </cell>
          <cell r="F30">
            <v>30.373164408044484</v>
          </cell>
          <cell r="G30">
            <v>46.38</v>
          </cell>
          <cell r="H30">
            <v>61.864745898359352</v>
          </cell>
          <cell r="I30">
            <v>12.84</v>
          </cell>
          <cell r="J30">
            <v>27.553648068669528</v>
          </cell>
          <cell r="K30">
            <v>40.799999999999997</v>
          </cell>
          <cell r="L30">
            <v>82.758620689655174</v>
          </cell>
        </row>
        <row r="31">
          <cell r="B31" t="str">
            <v>Rajasthan</v>
          </cell>
          <cell r="C31">
            <v>81032689</v>
          </cell>
          <cell r="D31">
            <v>404</v>
          </cell>
          <cell r="E31">
            <v>0.49856422757981045</v>
          </cell>
          <cell r="F31">
            <v>25.257231603759163</v>
          </cell>
          <cell r="G31">
            <v>43.1</v>
          </cell>
          <cell r="H31">
            <v>57.489662531679343</v>
          </cell>
          <cell r="I31">
            <v>20.83</v>
          </cell>
          <cell r="J31">
            <v>44.699570815450642</v>
          </cell>
          <cell r="K31">
            <v>39.1</v>
          </cell>
          <cell r="L31">
            <v>79.310344827586206</v>
          </cell>
        </row>
        <row r="32">
          <cell r="B32" t="str">
            <v>Chhattisgarh</v>
          </cell>
          <cell r="C32">
            <v>29436231</v>
          </cell>
          <cell r="D32">
            <v>105</v>
          </cell>
          <cell r="E32">
            <v>0.35670327495391646</v>
          </cell>
          <cell r="F32">
            <v>18.070564896050893</v>
          </cell>
          <cell r="G32">
            <v>53.36</v>
          </cell>
          <cell r="H32">
            <v>71.175136721355216</v>
          </cell>
          <cell r="I32">
            <v>15.77</v>
          </cell>
          <cell r="J32">
            <v>33.841201716738198</v>
          </cell>
          <cell r="K32">
            <v>23.4</v>
          </cell>
          <cell r="L32">
            <v>47.464503042596348</v>
          </cell>
        </row>
        <row r="33">
          <cell r="B33" t="str">
            <v>Odisha</v>
          </cell>
          <cell r="C33">
            <v>46356334</v>
          </cell>
          <cell r="D33">
            <v>215</v>
          </cell>
          <cell r="E33">
            <v>0.46379853937543897</v>
          </cell>
          <cell r="F33">
            <v>23.496004082273327</v>
          </cell>
          <cell r="G33">
            <v>35.97</v>
          </cell>
          <cell r="H33">
            <v>47.979191676670666</v>
          </cell>
          <cell r="I33">
            <v>18.940000000000001</v>
          </cell>
          <cell r="J33">
            <v>40.64377682403434</v>
          </cell>
          <cell r="K33">
            <v>41.7</v>
          </cell>
          <cell r="L33">
            <v>84.584178498985807</v>
          </cell>
        </row>
        <row r="34">
          <cell r="B34" t="str">
            <v>Jharkhand</v>
          </cell>
          <cell r="C34">
            <v>38593948</v>
          </cell>
          <cell r="D34">
            <v>95</v>
          </cell>
          <cell r="E34">
            <v>0.24615258330140261</v>
          </cell>
          <cell r="F34">
            <v>12.47007398923723</v>
          </cell>
          <cell r="G34">
            <v>51.33</v>
          </cell>
          <cell r="H34">
            <v>68.467386954781915</v>
          </cell>
          <cell r="I34">
            <v>17.12</v>
          </cell>
          <cell r="J34">
            <v>36.738197424892704</v>
          </cell>
          <cell r="K34">
            <v>17.100000000000001</v>
          </cell>
          <cell r="L34">
            <v>34.685598377281949</v>
          </cell>
        </row>
        <row r="35">
          <cell r="B35" t="str">
            <v>Madhya Pradesh</v>
          </cell>
          <cell r="C35">
            <v>85358965</v>
          </cell>
          <cell r="D35">
            <v>318</v>
          </cell>
          <cell r="E35">
            <v>0.37254434844658668</v>
          </cell>
          <cell r="F35">
            <v>18.873072657184828</v>
          </cell>
          <cell r="G35">
            <v>38.39</v>
          </cell>
          <cell r="H35">
            <v>51.207149526477259</v>
          </cell>
          <cell r="I35">
            <v>20.82</v>
          </cell>
          <cell r="J35">
            <v>44.678111587982833</v>
          </cell>
          <cell r="K35">
            <v>31</v>
          </cell>
          <cell r="L35">
            <v>62.880324543610556</v>
          </cell>
        </row>
        <row r="36">
          <cell r="B36" t="str">
            <v>Nagaland</v>
          </cell>
          <cell r="C36">
            <v>2249695</v>
          </cell>
          <cell r="D36">
            <v>15</v>
          </cell>
          <cell r="E36">
            <v>0.66675704928890356</v>
          </cell>
          <cell r="F36">
            <v>33.777869100392024</v>
          </cell>
          <cell r="G36">
            <v>38.51</v>
          </cell>
          <cell r="H36">
            <v>51.367213552087499</v>
          </cell>
          <cell r="I36">
            <v>14.11</v>
          </cell>
          <cell r="J36">
            <v>30.278969957081543</v>
          </cell>
          <cell r="K36">
            <v>21.2</v>
          </cell>
          <cell r="L36">
            <v>43.002028397565923</v>
          </cell>
        </row>
        <row r="37">
          <cell r="B37" t="str">
            <v>Uttar Pradesh</v>
          </cell>
          <cell r="C37">
            <v>237882725</v>
          </cell>
          <cell r="D37">
            <v>493</v>
          </cell>
          <cell r="E37">
            <v>0.20724497754092908</v>
          </cell>
          <cell r="F37">
            <v>10.499017191579755</v>
          </cell>
          <cell r="G37">
            <v>28.61</v>
          </cell>
          <cell r="H37">
            <v>38.161931439242366</v>
          </cell>
          <cell r="I37">
            <v>22.85</v>
          </cell>
          <cell r="J37">
            <v>49.0343347639485</v>
          </cell>
          <cell r="K37">
            <v>30.3</v>
          </cell>
          <cell r="L37">
            <v>61.460446247464503</v>
          </cell>
        </row>
        <row r="38">
          <cell r="B38" t="str">
            <v>Bihar</v>
          </cell>
          <cell r="C38">
            <v>124799926</v>
          </cell>
          <cell r="D38">
            <v>199</v>
          </cell>
          <cell r="E38">
            <v>0.15945522275389809</v>
          </cell>
          <cell r="F38">
            <v>8.0779912972787518</v>
          </cell>
          <cell r="G38">
            <v>32.11</v>
          </cell>
          <cell r="H38">
            <v>42.83046551954115</v>
          </cell>
          <cell r="I38">
            <v>14.48</v>
          </cell>
          <cell r="J38">
            <v>31.072961373390555</v>
          </cell>
          <cell r="K38">
            <v>41.2</v>
          </cell>
          <cell r="L38">
            <v>83.569979716024363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BACC7-242B-4971-9059-505C53219542}">
  <dimension ref="A1:P60"/>
  <sheetViews>
    <sheetView showGridLines="0" tabSelected="1" zoomScale="85" zoomScaleNormal="85" workbookViewId="0">
      <pane ySplit="3" topLeftCell="A4" activePane="bottomLeft" state="frozen"/>
      <selection pane="bottomLeft"/>
    </sheetView>
  </sheetViews>
  <sheetFormatPr defaultColWidth="9.140625" defaultRowHeight="15" x14ac:dyDescent="0.25"/>
  <cols>
    <col min="1" max="1" width="4.7109375" style="2" customWidth="1"/>
    <col min="2" max="2" width="35.42578125" style="2" customWidth="1"/>
    <col min="3" max="3" width="15.7109375" style="2" customWidth="1"/>
    <col min="4" max="4" width="14.7109375" style="2" customWidth="1"/>
    <col min="5" max="5" width="14" style="2" customWidth="1"/>
    <col min="6" max="6" width="11.140625" style="2" customWidth="1"/>
    <col min="7" max="7" width="16.140625" style="2" customWidth="1"/>
    <col min="8" max="8" width="15.42578125" style="2" customWidth="1"/>
    <col min="9" max="9" width="14.5703125" style="2" customWidth="1"/>
    <col min="10" max="12" width="14.7109375" style="2" customWidth="1"/>
    <col min="13" max="13" width="13.7109375" style="2" customWidth="1"/>
    <col min="14" max="16384" width="9.140625" style="2"/>
  </cols>
  <sheetData>
    <row r="1" spans="1:15" x14ac:dyDescent="0.25">
      <c r="C1" s="21"/>
      <c r="D1" s="21"/>
      <c r="E1" s="30"/>
      <c r="F1" s="30"/>
      <c r="G1" s="30"/>
      <c r="H1" s="30"/>
      <c r="I1" s="30"/>
      <c r="J1" s="30"/>
      <c r="K1" s="30"/>
      <c r="L1" s="30"/>
    </row>
    <row r="2" spans="1:15" x14ac:dyDescent="0.25">
      <c r="D2" s="10"/>
      <c r="E2" s="10" t="s">
        <v>559</v>
      </c>
      <c r="F2" s="10">
        <v>0.3</v>
      </c>
      <c r="G2" s="10" t="s">
        <v>559</v>
      </c>
      <c r="H2" s="8">
        <v>0.4</v>
      </c>
      <c r="I2" s="10" t="s">
        <v>559</v>
      </c>
      <c r="J2" s="8">
        <v>0.2</v>
      </c>
      <c r="K2" s="10" t="s">
        <v>559</v>
      </c>
      <c r="L2" s="8">
        <v>0.1</v>
      </c>
      <c r="M2" s="9"/>
    </row>
    <row r="3" spans="1:15" ht="69" customHeight="1" thickBot="1" x14ac:dyDescent="0.3">
      <c r="A3" s="1"/>
      <c r="B3" s="7" t="s">
        <v>0</v>
      </c>
      <c r="C3" s="7" t="s">
        <v>564</v>
      </c>
      <c r="D3" s="7" t="s">
        <v>562</v>
      </c>
      <c r="E3" s="7" t="s">
        <v>552</v>
      </c>
      <c r="F3" s="7" t="s">
        <v>543</v>
      </c>
      <c r="G3" s="4" t="s">
        <v>553</v>
      </c>
      <c r="H3" s="4" t="s">
        <v>544</v>
      </c>
      <c r="I3" s="4" t="s">
        <v>554</v>
      </c>
      <c r="J3" s="4" t="s">
        <v>545</v>
      </c>
      <c r="K3" s="4" t="s">
        <v>571</v>
      </c>
      <c r="L3" s="4" t="s">
        <v>572</v>
      </c>
      <c r="M3" s="20" t="s">
        <v>542</v>
      </c>
    </row>
    <row r="4" spans="1:15" x14ac:dyDescent="0.25">
      <c r="B4" s="26" t="s">
        <v>26</v>
      </c>
      <c r="C4" s="27">
        <v>7451955</v>
      </c>
      <c r="D4" s="6">
        <f>VLOOKUP(B4,Sheet5!$B$3:$C$37,2,0)</f>
        <v>5705</v>
      </c>
      <c r="E4" s="5">
        <f t="shared" ref="E4:E38" si="0">(D4/C4)*100000</f>
        <v>76.557091394137515</v>
      </c>
      <c r="F4" s="6">
        <f t="shared" ref="F4:F38" si="1">(E4/MAX($E$4:$E$38))*100</f>
        <v>95.816180359686513</v>
      </c>
      <c r="G4" s="3">
        <v>62.41</v>
      </c>
      <c r="H4" s="6">
        <f t="shared" ref="H4:H38" si="2">(G4/MAX($G$4:$G$38))*100</f>
        <v>83.246631986127781</v>
      </c>
      <c r="I4" s="3">
        <v>25.06</v>
      </c>
      <c r="J4" s="6">
        <f t="shared" ref="J4:J38" si="3">(I4/MAX($I$4:$I$38))*100</f>
        <v>53.776824034334759</v>
      </c>
      <c r="K4" s="3">
        <f>VLOOKUP(B4,'[1]Figure 30 '!$B$4:$L$38,10,0)</f>
        <v>39.700000000000003</v>
      </c>
      <c r="L4" s="24">
        <f>VLOOKUP(B4,'[1]Figure 30 '!$B$4:$L$38,11,0)</f>
        <v>80.527383367139976</v>
      </c>
      <c r="M4" s="24">
        <f t="shared" ref="M4:M38" si="4">(F4*$F$2)+(H4*$H$2)+(J4*$J$2)+(K4*$L$2)</f>
        <v>76.768871709224015</v>
      </c>
      <c r="N4" s="40" t="s">
        <v>565</v>
      </c>
      <c r="O4" s="38"/>
    </row>
    <row r="5" spans="1:15" x14ac:dyDescent="0.25">
      <c r="B5" s="37" t="s">
        <v>32</v>
      </c>
      <c r="C5" s="27">
        <v>1239244</v>
      </c>
      <c r="D5" s="6">
        <f>VLOOKUP(B5,Sheet5!$B$3:$C$37,2,0)</f>
        <v>761</v>
      </c>
      <c r="E5" s="5">
        <f t="shared" si="0"/>
        <v>61.408407061079174</v>
      </c>
      <c r="F5" s="6">
        <f t="shared" si="1"/>
        <v>76.856616407660169</v>
      </c>
      <c r="G5" s="3">
        <v>74.97</v>
      </c>
      <c r="H5" s="6">
        <f t="shared" si="2"/>
        <v>100</v>
      </c>
      <c r="I5" s="3">
        <v>16.93</v>
      </c>
      <c r="J5" s="6">
        <f t="shared" si="3"/>
        <v>36.33047210300429</v>
      </c>
      <c r="K5" s="3">
        <f>VLOOKUP(B5,'[1]Figure 30 '!$B$4:$L$38,10,0)</f>
        <v>29.6</v>
      </c>
      <c r="L5" s="24">
        <f>VLOOKUP(B5,'[1]Figure 30 '!$B$4:$L$38,11,0)</f>
        <v>60.040567951318465</v>
      </c>
      <c r="M5" s="24">
        <f t="shared" si="4"/>
        <v>73.283079342898901</v>
      </c>
      <c r="N5" s="41"/>
      <c r="O5" s="38"/>
    </row>
    <row r="6" spans="1:15" x14ac:dyDescent="0.25">
      <c r="B6" s="37" t="s">
        <v>7</v>
      </c>
      <c r="C6" s="27">
        <v>123144223</v>
      </c>
      <c r="D6" s="6">
        <f>VLOOKUP(B6,Sheet5!$B$3:$C$37,2,0)</f>
        <v>55621</v>
      </c>
      <c r="E6" s="5">
        <f t="shared" si="0"/>
        <v>45.16736444875697</v>
      </c>
      <c r="F6" s="6">
        <f t="shared" si="1"/>
        <v>56.529895004934779</v>
      </c>
      <c r="G6" s="3">
        <v>63.99</v>
      </c>
      <c r="H6" s="6">
        <f t="shared" si="2"/>
        <v>85.354141656662676</v>
      </c>
      <c r="I6" s="3">
        <v>38.03</v>
      </c>
      <c r="J6" s="6">
        <f t="shared" si="3"/>
        <v>81.60944206008584</v>
      </c>
      <c r="K6" s="3">
        <f>VLOOKUP(B6,'[1]Figure 30 '!$B$4:$L$38,10,0)</f>
        <v>44.3</v>
      </c>
      <c r="L6" s="24">
        <f>VLOOKUP(B6,'[1]Figure 30 '!$B$4:$L$38,11,0)</f>
        <v>89.858012170385393</v>
      </c>
      <c r="M6" s="24">
        <f t="shared" si="4"/>
        <v>71.852513576162664</v>
      </c>
      <c r="N6" s="41"/>
      <c r="O6" s="38"/>
    </row>
    <row r="7" spans="1:15" x14ac:dyDescent="0.25">
      <c r="B7" s="37" t="s">
        <v>18</v>
      </c>
      <c r="C7" s="27">
        <v>35699443</v>
      </c>
      <c r="D7" s="6">
        <f>VLOOKUP(B7,Sheet5!$B$3:$C$37,2,0)</f>
        <v>11497</v>
      </c>
      <c r="E7" s="5">
        <f t="shared" si="0"/>
        <v>32.204984262639613</v>
      </c>
      <c r="F7" s="6">
        <f t="shared" si="1"/>
        <v>40.306632924487509</v>
      </c>
      <c r="G7" s="3">
        <v>74.010000000000005</v>
      </c>
      <c r="H7" s="6">
        <f t="shared" si="2"/>
        <v>98.719487795118056</v>
      </c>
      <c r="I7" s="3">
        <v>30.58</v>
      </c>
      <c r="J7" s="6">
        <f t="shared" si="3"/>
        <v>65.622317596566518</v>
      </c>
      <c r="K7" s="3">
        <f>VLOOKUP(B7,'[1]Figure 30 '!$B$4:$L$38,10,0)</f>
        <v>41.9</v>
      </c>
      <c r="L7" s="24">
        <f>VLOOKUP(B7,'[1]Figure 30 '!$B$4:$L$38,11,0)</f>
        <v>84.989858012170387</v>
      </c>
      <c r="M7" s="24">
        <f t="shared" si="4"/>
        <v>68.894248514706774</v>
      </c>
      <c r="N7" s="41"/>
      <c r="O7" s="38"/>
    </row>
    <row r="8" spans="1:15" x14ac:dyDescent="0.25">
      <c r="B8" s="37" t="s">
        <v>28</v>
      </c>
      <c r="C8" s="27">
        <v>3366710</v>
      </c>
      <c r="D8" s="6">
        <f>VLOOKUP(B8,Sheet5!$B$3:$C$37,2,0)</f>
        <v>2690</v>
      </c>
      <c r="E8" s="5">
        <f t="shared" si="0"/>
        <v>79.899961683661502</v>
      </c>
      <c r="F8" s="6">
        <f t="shared" si="1"/>
        <v>100</v>
      </c>
      <c r="G8" s="3">
        <v>55.95</v>
      </c>
      <c r="H8" s="6">
        <f t="shared" si="2"/>
        <v>74.629851940776319</v>
      </c>
      <c r="I8" s="3">
        <v>12.15</v>
      </c>
      <c r="J8" s="6">
        <f t="shared" si="3"/>
        <v>26.072961373390559</v>
      </c>
      <c r="K8" s="3">
        <f>VLOOKUP(B8,'[1]Figure 30 '!$B$4:$L$38,10,0)</f>
        <v>30</v>
      </c>
      <c r="L8" s="24">
        <f>VLOOKUP(B8,'[1]Figure 30 '!$B$4:$L$38,11,0)</f>
        <v>60.851926977687633</v>
      </c>
      <c r="M8" s="24">
        <f t="shared" si="4"/>
        <v>68.066533050988639</v>
      </c>
      <c r="N8" s="41"/>
      <c r="O8" s="38"/>
    </row>
    <row r="9" spans="1:15" x14ac:dyDescent="0.25">
      <c r="B9" s="37" t="s">
        <v>12</v>
      </c>
      <c r="C9" s="27">
        <v>77841267</v>
      </c>
      <c r="D9" s="6">
        <f>VLOOKUP(B9,Sheet5!$B$3:$C$37,2,0)</f>
        <v>28260</v>
      </c>
      <c r="E9" s="5">
        <f t="shared" si="0"/>
        <v>36.304650591054738</v>
      </c>
      <c r="F9" s="6">
        <f t="shared" si="1"/>
        <v>45.437632041416315</v>
      </c>
      <c r="G9" s="3">
        <v>60.41</v>
      </c>
      <c r="H9" s="6">
        <f t="shared" si="2"/>
        <v>80.578898225957047</v>
      </c>
      <c r="I9" s="3">
        <v>37.909999999999997</v>
      </c>
      <c r="J9" s="6">
        <f t="shared" si="3"/>
        <v>81.351931330472098</v>
      </c>
      <c r="K9" s="3">
        <f>VLOOKUP(B9,'[1]Figure 30 '!$B$4:$L$38,10,0)</f>
        <v>46.3</v>
      </c>
      <c r="L9" s="24">
        <f>VLOOKUP(B9,'[1]Figure 30 '!$B$4:$L$38,11,0)</f>
        <v>93.914807302231239</v>
      </c>
      <c r="M9" s="24">
        <f t="shared" si="4"/>
        <v>66.763235168902128</v>
      </c>
      <c r="N9" s="41"/>
      <c r="O9" s="38"/>
    </row>
    <row r="10" spans="1:15" x14ac:dyDescent="0.25">
      <c r="B10" s="37" t="s">
        <v>13</v>
      </c>
      <c r="C10" s="27">
        <v>67562686</v>
      </c>
      <c r="D10" s="6">
        <f>VLOOKUP(B10,Sheet5!$B$3:$C$37,2,0)</f>
        <v>21339</v>
      </c>
      <c r="E10" s="5">
        <f t="shared" si="0"/>
        <v>31.584001855698869</v>
      </c>
      <c r="F10" s="6">
        <f t="shared" si="1"/>
        <v>39.529433043717447</v>
      </c>
      <c r="G10" s="3">
        <v>61.14</v>
      </c>
      <c r="H10" s="6">
        <f t="shared" si="2"/>
        <v>81.552621048419368</v>
      </c>
      <c r="I10" s="3">
        <v>42.5</v>
      </c>
      <c r="J10" s="6">
        <f t="shared" si="3"/>
        <v>91.201716738197419</v>
      </c>
      <c r="K10" s="3">
        <f>VLOOKUP(B10,'[1]Figure 30 '!$B$4:$L$38,10,0)</f>
        <v>32.9</v>
      </c>
      <c r="L10" s="24">
        <f>VLOOKUP(B10,'[1]Figure 30 '!$B$4:$L$38,11,0)</f>
        <v>66.734279918864104</v>
      </c>
      <c r="M10" s="24">
        <f t="shared" si="4"/>
        <v>66.01022168012247</v>
      </c>
      <c r="N10" s="41"/>
      <c r="O10" s="38"/>
    </row>
    <row r="11" spans="1:15" ht="15.75" thickBot="1" x14ac:dyDescent="0.3">
      <c r="B11" s="37" t="s">
        <v>33</v>
      </c>
      <c r="C11" s="27">
        <v>1158473</v>
      </c>
      <c r="D11" s="6">
        <f>VLOOKUP(B11,Sheet5!$B$3:$C$37,2,0)</f>
        <v>358</v>
      </c>
      <c r="E11" s="5">
        <f t="shared" si="0"/>
        <v>30.902748704544692</v>
      </c>
      <c r="F11" s="6">
        <f t="shared" si="1"/>
        <v>38.676800405605078</v>
      </c>
      <c r="G11" s="3">
        <v>63.62</v>
      </c>
      <c r="H11" s="6">
        <f t="shared" si="2"/>
        <v>84.860610911031074</v>
      </c>
      <c r="I11" s="3">
        <v>38.57</v>
      </c>
      <c r="J11" s="6">
        <f t="shared" si="3"/>
        <v>82.768240343347628</v>
      </c>
      <c r="K11" s="3">
        <f>VLOOKUP(B11,'[1]Figure 30 '!$B$4:$L$38,10,0)</f>
        <v>30.6</v>
      </c>
      <c r="L11" s="24">
        <f>VLOOKUP(B11,'[1]Figure 30 '!$B$4:$L$38,11,0)</f>
        <v>62.068965517241381</v>
      </c>
      <c r="M11" s="24">
        <f t="shared" si="4"/>
        <v>65.160932554763491</v>
      </c>
      <c r="N11" s="42"/>
      <c r="O11" s="38"/>
    </row>
    <row r="12" spans="1:15" x14ac:dyDescent="0.25">
      <c r="B12" s="37" t="s">
        <v>14</v>
      </c>
      <c r="C12" s="27">
        <v>53903393</v>
      </c>
      <c r="D12" s="6">
        <f>VLOOKUP(B12,Sheet5!$B$3:$C$37,2,0)</f>
        <v>18811</v>
      </c>
      <c r="E12" s="5">
        <f t="shared" si="0"/>
        <v>34.89761766944801</v>
      </c>
      <c r="F12" s="6">
        <f t="shared" si="1"/>
        <v>43.67663880442651</v>
      </c>
      <c r="G12" s="3">
        <v>65.13</v>
      </c>
      <c r="H12" s="6">
        <f t="shared" si="2"/>
        <v>86.87474989995998</v>
      </c>
      <c r="I12" s="3">
        <v>24.19</v>
      </c>
      <c r="J12" s="6">
        <f t="shared" si="3"/>
        <v>51.909871244635198</v>
      </c>
      <c r="K12" s="3">
        <f>VLOOKUP(B12,'[1]Figure 30 '!$B$4:$L$38,10,0)</f>
        <v>37</v>
      </c>
      <c r="L12" s="24">
        <f>VLOOKUP(B12,'[1]Figure 30 '!$B$4:$L$38,11,0)</f>
        <v>75.050709939148078</v>
      </c>
      <c r="M12" s="24">
        <f t="shared" si="4"/>
        <v>61.934865850238992</v>
      </c>
      <c r="N12" s="40" t="s">
        <v>566</v>
      </c>
      <c r="O12" s="38"/>
    </row>
    <row r="13" spans="1:15" x14ac:dyDescent="0.25">
      <c r="B13" s="37" t="s">
        <v>6</v>
      </c>
      <c r="C13" s="27">
        <v>63872399</v>
      </c>
      <c r="D13" s="6">
        <f>VLOOKUP(B13,Sheet5!$B$3:$C$37,2,0)</f>
        <v>22072</v>
      </c>
      <c r="E13" s="5">
        <f t="shared" si="0"/>
        <v>34.556397357174575</v>
      </c>
      <c r="F13" s="6">
        <f t="shared" si="1"/>
        <v>43.249579385268852</v>
      </c>
      <c r="G13" s="3">
        <v>63.52</v>
      </c>
      <c r="H13" s="6">
        <f t="shared" si="2"/>
        <v>84.727224223022546</v>
      </c>
      <c r="I13" s="3">
        <v>23.63</v>
      </c>
      <c r="J13" s="6">
        <f t="shared" si="3"/>
        <v>50.708154506437765</v>
      </c>
      <c r="K13" s="3">
        <f>VLOOKUP(B13,'[1]Figure 30 '!$B$4:$L$38,10,0)</f>
        <v>49.3</v>
      </c>
      <c r="L13" s="24">
        <f>VLOOKUP(B13,'[1]Figure 30 '!$B$4:$L$38,11,0)</f>
        <v>100</v>
      </c>
      <c r="M13" s="24">
        <f t="shared" si="4"/>
        <v>61.937394406077232</v>
      </c>
      <c r="N13" s="41"/>
      <c r="O13" s="38"/>
    </row>
    <row r="14" spans="1:15" x14ac:dyDescent="0.25">
      <c r="B14" s="37" t="s">
        <v>24</v>
      </c>
      <c r="C14" s="27">
        <v>13606320</v>
      </c>
      <c r="D14" s="6">
        <f>VLOOKUP(B14,Sheet5!$B$3:$C$37,2,0)</f>
        <v>6303</v>
      </c>
      <c r="E14" s="5">
        <f t="shared" si="0"/>
        <v>46.324061171573213</v>
      </c>
      <c r="F14" s="6">
        <f t="shared" si="1"/>
        <v>57.977576203326109</v>
      </c>
      <c r="G14" s="3">
        <v>62.37</v>
      </c>
      <c r="H14" s="6">
        <f t="shared" si="2"/>
        <v>83.193277310924358</v>
      </c>
      <c r="I14" s="3">
        <v>18.62</v>
      </c>
      <c r="J14" s="6">
        <f t="shared" si="3"/>
        <v>39.957081545064376</v>
      </c>
      <c r="K14" s="3">
        <f>VLOOKUP(B14,'[1]Figure 30 '!$B$4:$L$38,10,0)</f>
        <v>27.3</v>
      </c>
      <c r="L14" s="24">
        <f>VLOOKUP(B14,'[1]Figure 30 '!$B$4:$L$38,11,0)</f>
        <v>55.375253549695749</v>
      </c>
      <c r="M14" s="24">
        <f t="shared" si="4"/>
        <v>61.39200009438045</v>
      </c>
      <c r="N14" s="41"/>
      <c r="O14" s="38"/>
    </row>
    <row r="15" spans="1:15" x14ac:dyDescent="0.25">
      <c r="B15" s="37" t="s">
        <v>8</v>
      </c>
      <c r="C15" s="27">
        <v>3091545</v>
      </c>
      <c r="D15" s="6">
        <f>VLOOKUP(B15,Sheet5!$B$3:$C$37,2,0)</f>
        <v>1342</v>
      </c>
      <c r="E15" s="5">
        <f t="shared" si="0"/>
        <v>43.40871635379721</v>
      </c>
      <c r="F15" s="6">
        <f t="shared" si="1"/>
        <v>54.328832503900593</v>
      </c>
      <c r="G15" s="3">
        <v>60.6</v>
      </c>
      <c r="H15" s="6">
        <f t="shared" si="2"/>
        <v>80.832332933173262</v>
      </c>
      <c r="I15" s="3">
        <v>22.78</v>
      </c>
      <c r="J15" s="6">
        <f t="shared" si="3"/>
        <v>48.884120171673821</v>
      </c>
      <c r="K15" s="3">
        <f>VLOOKUP(B15,'[1]Figure 30 '!$B$4:$L$38,10,0)</f>
        <v>21</v>
      </c>
      <c r="L15" s="24">
        <f>VLOOKUP(B15,'[1]Figure 30 '!$B$4:$L$38,11,0)</f>
        <v>42.596348884381342</v>
      </c>
      <c r="M15" s="24">
        <f t="shared" si="4"/>
        <v>60.508406958774252</v>
      </c>
      <c r="N15" s="41"/>
      <c r="O15" s="38"/>
    </row>
    <row r="16" spans="1:15" x14ac:dyDescent="0.25">
      <c r="B16" s="37" t="s">
        <v>3</v>
      </c>
      <c r="C16" s="27">
        <v>690251</v>
      </c>
      <c r="D16" s="6">
        <f>VLOOKUP(B16,Sheet5!$B$3:$C$37,2,0)</f>
        <v>404</v>
      </c>
      <c r="E16" s="5">
        <f t="shared" si="0"/>
        <v>58.529433495931187</v>
      </c>
      <c r="F16" s="6">
        <f t="shared" si="1"/>
        <v>73.253393697058172</v>
      </c>
      <c r="G16" s="3">
        <v>50.51</v>
      </c>
      <c r="H16" s="6">
        <f t="shared" si="2"/>
        <v>67.373616113111908</v>
      </c>
      <c r="I16" s="3">
        <v>20.28</v>
      </c>
      <c r="J16" s="6">
        <f t="shared" si="3"/>
        <v>43.519313304721031</v>
      </c>
      <c r="K16" s="3">
        <f>VLOOKUP(B16,'[1]Figure 30 '!$B$4:$L$38,10,0)</f>
        <v>32.299999999999997</v>
      </c>
      <c r="L16" s="24">
        <f>VLOOKUP(B16,'[1]Figure 30 '!$B$4:$L$38,11,0)</f>
        <v>65.517241379310349</v>
      </c>
      <c r="M16" s="24">
        <f t="shared" si="4"/>
        <v>60.859327215306415</v>
      </c>
      <c r="N16" s="41"/>
      <c r="O16" s="38"/>
    </row>
    <row r="17" spans="2:15" x14ac:dyDescent="0.25">
      <c r="B17" s="37" t="s">
        <v>20</v>
      </c>
      <c r="C17" s="27">
        <v>30141373</v>
      </c>
      <c r="D17" s="6">
        <f>VLOOKUP(B17,Sheet5!$B$3:$C$37,2,0)</f>
        <v>10121</v>
      </c>
      <c r="E17" s="5">
        <f t="shared" si="0"/>
        <v>33.578430551255913</v>
      </c>
      <c r="F17" s="6">
        <f t="shared" si="1"/>
        <v>42.025590305285796</v>
      </c>
      <c r="G17" s="3">
        <v>63.01</v>
      </c>
      <c r="H17" s="6">
        <f t="shared" si="2"/>
        <v>84.046952114179007</v>
      </c>
      <c r="I17" s="3">
        <v>22.54</v>
      </c>
      <c r="J17" s="6">
        <f t="shared" si="3"/>
        <v>48.369098712446352</v>
      </c>
      <c r="K17" s="3">
        <f>VLOOKUP(B17,'[1]Figure 30 '!$B$4:$L$38,10,0)</f>
        <v>30.6</v>
      </c>
      <c r="L17" s="24">
        <f>VLOOKUP(B17,'[1]Figure 30 '!$B$4:$L$38,11,0)</f>
        <v>62.068965517241381</v>
      </c>
      <c r="M17" s="24">
        <f t="shared" si="4"/>
        <v>58.960277679746611</v>
      </c>
      <c r="N17" s="41"/>
      <c r="O17" s="38"/>
    </row>
    <row r="18" spans="2:15" x14ac:dyDescent="0.25">
      <c r="B18" s="37" t="s">
        <v>31</v>
      </c>
      <c r="C18" s="27">
        <v>1570458</v>
      </c>
      <c r="D18" s="6">
        <f>VLOOKUP(B18,Sheet5!$B$3:$C$37,2,0)</f>
        <v>1151</v>
      </c>
      <c r="E18" s="5">
        <f t="shared" si="0"/>
        <v>73.290721560207274</v>
      </c>
      <c r="F18" s="6">
        <f t="shared" si="1"/>
        <v>91.728106016344029</v>
      </c>
      <c r="G18" s="3">
        <v>46.07</v>
      </c>
      <c r="H18" s="6">
        <f t="shared" si="2"/>
        <v>61.451247165532884</v>
      </c>
      <c r="I18" s="3">
        <v>14.9</v>
      </c>
      <c r="J18" s="6">
        <f t="shared" si="3"/>
        <v>31.97424892703863</v>
      </c>
      <c r="K18" s="3">
        <f>VLOOKUP(B18,'[1]Figure 30 '!$B$4:$L$38,10,0)</f>
        <v>22.6</v>
      </c>
      <c r="L18" s="24">
        <f>VLOOKUP(B18,'[1]Figure 30 '!$B$4:$L$38,11,0)</f>
        <v>45.84178498985802</v>
      </c>
      <c r="M18" s="24">
        <f t="shared" si="4"/>
        <v>60.75378045652409</v>
      </c>
      <c r="N18" s="41"/>
      <c r="O18" s="38"/>
    </row>
    <row r="19" spans="2:15" x14ac:dyDescent="0.25">
      <c r="B19" s="26" t="s">
        <v>30</v>
      </c>
      <c r="C19" s="27">
        <v>1586250</v>
      </c>
      <c r="D19" s="6">
        <f>VLOOKUP(B19,Sheet5!$B$3:$C$37,2,0)</f>
        <v>762</v>
      </c>
      <c r="E19" s="5">
        <f t="shared" si="0"/>
        <v>48.03782505910165</v>
      </c>
      <c r="F19" s="6">
        <f t="shared" si="1"/>
        <v>60.122463198783684</v>
      </c>
      <c r="G19" s="3">
        <v>51.9</v>
      </c>
      <c r="H19" s="6">
        <f t="shared" si="2"/>
        <v>69.227691076430574</v>
      </c>
      <c r="I19" s="3">
        <v>24.92</v>
      </c>
      <c r="J19" s="6">
        <f t="shared" si="3"/>
        <v>53.476394849785414</v>
      </c>
      <c r="K19" s="3">
        <f>VLOOKUP(B19,'[1]Figure 30 '!$B$4:$L$38,10,0)</f>
        <v>25.6</v>
      </c>
      <c r="L19" s="24">
        <f>VLOOKUP(B19,'[1]Figure 30 '!$B$4:$L$38,11,0)</f>
        <v>51.926977687626788</v>
      </c>
      <c r="M19" s="24">
        <f t="shared" si="4"/>
        <v>58.983094360164429</v>
      </c>
      <c r="N19" s="41"/>
      <c r="O19" s="38"/>
    </row>
    <row r="20" spans="2:15" x14ac:dyDescent="0.25">
      <c r="B20" s="26" t="s">
        <v>25</v>
      </c>
      <c r="C20" s="27">
        <v>11250858</v>
      </c>
      <c r="D20" s="6">
        <f>VLOOKUP(B20,Sheet5!$B$3:$C$37,2,0)</f>
        <v>7487</v>
      </c>
      <c r="E20" s="5">
        <f t="shared" si="0"/>
        <v>66.546035866775668</v>
      </c>
      <c r="F20" s="6">
        <f t="shared" si="1"/>
        <v>83.286693090346574</v>
      </c>
      <c r="G20" s="3">
        <v>40.200000000000003</v>
      </c>
      <c r="H20" s="6">
        <f t="shared" si="2"/>
        <v>53.621448579431771</v>
      </c>
      <c r="I20" s="3">
        <v>23.5</v>
      </c>
      <c r="J20" s="6">
        <f t="shared" si="3"/>
        <v>50.429184549356222</v>
      </c>
      <c r="K20" s="3">
        <f>VLOOKUP(B20,'[1]Figure 30 '!$B$4:$L$38,10,0)</f>
        <v>36.5</v>
      </c>
      <c r="L20" s="24">
        <f>VLOOKUP(B20,'[1]Figure 30 '!$B$4:$L$38,11,0)</f>
        <v>74.036511156186606</v>
      </c>
      <c r="M20" s="24">
        <f t="shared" si="4"/>
        <v>60.170424268747929</v>
      </c>
      <c r="N20" s="41"/>
      <c r="O20" s="38"/>
    </row>
    <row r="21" spans="2:15" ht="15.75" thickBot="1" x14ac:dyDescent="0.3">
      <c r="B21" s="26" t="s">
        <v>23</v>
      </c>
      <c r="C21" s="27">
        <v>18710922</v>
      </c>
      <c r="D21" s="6">
        <f>VLOOKUP(B21,Sheet5!$B$3:$C$37,2,0)</f>
        <v>3390</v>
      </c>
      <c r="E21" s="5">
        <f t="shared" si="0"/>
        <v>18.117760311330464</v>
      </c>
      <c r="F21" s="6">
        <f t="shared" si="1"/>
        <v>22.675555694334342</v>
      </c>
      <c r="G21" s="3">
        <v>49.42</v>
      </c>
      <c r="H21" s="6">
        <f t="shared" si="2"/>
        <v>65.919701213818854</v>
      </c>
      <c r="I21" s="3">
        <v>46.6</v>
      </c>
      <c r="J21" s="6">
        <f t="shared" si="3"/>
        <v>100</v>
      </c>
      <c r="K21" s="3">
        <f>VLOOKUP(B21,'[1]Figure 30 '!$B$4:$L$38,10,0)</f>
        <v>35.700000000000003</v>
      </c>
      <c r="L21" s="24">
        <f>VLOOKUP(B21,'[1]Figure 30 '!$B$4:$L$38,11,0)</f>
        <v>72.413793103448285</v>
      </c>
      <c r="M21" s="24">
        <f t="shared" si="4"/>
        <v>56.740547193827844</v>
      </c>
      <c r="N21" s="42"/>
      <c r="O21" s="38"/>
    </row>
    <row r="22" spans="2:15" x14ac:dyDescent="0.25">
      <c r="B22" s="26" t="s">
        <v>34</v>
      </c>
      <c r="C22" s="27">
        <v>615724</v>
      </c>
      <c r="D22" s="6">
        <f>VLOOKUP(B22,Sheet5!$B$3:$C$37,2,0)</f>
        <v>288</v>
      </c>
      <c r="E22" s="5">
        <f t="shared" si="0"/>
        <v>46.774204026479396</v>
      </c>
      <c r="F22" s="6">
        <f t="shared" si="1"/>
        <v>58.540959270627667</v>
      </c>
      <c r="G22" s="5">
        <v>48.984999999999999</v>
      </c>
      <c r="H22" s="6">
        <f t="shared" si="2"/>
        <v>65.339469120981732</v>
      </c>
      <c r="I22" s="3">
        <v>24.75</v>
      </c>
      <c r="J22" s="6">
        <f t="shared" si="3"/>
        <v>53.111587982832617</v>
      </c>
      <c r="K22" s="3">
        <f>VLOOKUP(B22,'[1]Figure 30 '!$B$4:$L$38,10,0)</f>
        <v>20.45</v>
      </c>
      <c r="L22" s="24">
        <f>VLOOKUP(B22,'[1]Figure 30 '!$B$4:$L$38,11,0)</f>
        <v>41.480730223123736</v>
      </c>
      <c r="M22" s="24">
        <f t="shared" si="4"/>
        <v>56.365393026147522</v>
      </c>
      <c r="N22" s="40" t="s">
        <v>567</v>
      </c>
      <c r="O22" s="38"/>
    </row>
    <row r="23" spans="2:15" x14ac:dyDescent="0.25">
      <c r="B23" s="26" t="s">
        <v>22</v>
      </c>
      <c r="C23" s="27">
        <v>28204692</v>
      </c>
      <c r="D23" s="6">
        <f>VLOOKUP(B23,Sheet5!$B$3:$C$37,2,0)</f>
        <v>9201</v>
      </c>
      <c r="E23" s="5">
        <f t="shared" si="0"/>
        <v>32.622231790370201</v>
      </c>
      <c r="F23" s="6">
        <f t="shared" si="1"/>
        <v>40.828845349798236</v>
      </c>
      <c r="G23" s="3">
        <v>53.51</v>
      </c>
      <c r="H23" s="6">
        <f t="shared" si="2"/>
        <v>71.375216753368008</v>
      </c>
      <c r="I23" s="3">
        <v>25.81</v>
      </c>
      <c r="J23" s="6">
        <f t="shared" si="3"/>
        <v>55.386266094420598</v>
      </c>
      <c r="K23" s="3">
        <f>VLOOKUP(B23,'[1]Figure 30 '!$B$4:$L$38,10,0)</f>
        <v>34.6</v>
      </c>
      <c r="L23" s="24">
        <f>VLOOKUP(B23,'[1]Figure 30 '!$B$4:$L$38,11,0)</f>
        <v>70.182555780933058</v>
      </c>
      <c r="M23" s="24">
        <f t="shared" si="4"/>
        <v>55.3359935251708</v>
      </c>
      <c r="N23" s="41"/>
      <c r="O23" s="38"/>
    </row>
    <row r="24" spans="2:15" x14ac:dyDescent="0.25">
      <c r="B24" s="26" t="s">
        <v>4</v>
      </c>
      <c r="C24" s="27">
        <v>99609303</v>
      </c>
      <c r="D24" s="6">
        <f>VLOOKUP(B24,Sheet5!$B$3:$C$37,2,0)</f>
        <v>25384</v>
      </c>
      <c r="E24" s="5">
        <f t="shared" si="0"/>
        <v>25.48356351815854</v>
      </c>
      <c r="F24" s="6">
        <f t="shared" si="1"/>
        <v>31.894337595620641</v>
      </c>
      <c r="G24" s="3">
        <v>58.25</v>
      </c>
      <c r="H24" s="6">
        <f t="shared" si="2"/>
        <v>77.697745764972666</v>
      </c>
      <c r="I24" s="3">
        <v>21.69</v>
      </c>
      <c r="J24" s="6">
        <f t="shared" si="3"/>
        <v>46.545064377682408</v>
      </c>
      <c r="K24" s="3">
        <f>VLOOKUP(B24,'[1]Figure 30 '!$B$4:$L$38,10,0)</f>
        <v>36.4</v>
      </c>
      <c r="L24" s="24">
        <f>VLOOKUP(B24,'[1]Figure 30 '!$B$4:$L$38,11,0)</f>
        <v>73.833671399594323</v>
      </c>
      <c r="M24" s="24">
        <f t="shared" si="4"/>
        <v>53.596412460211738</v>
      </c>
      <c r="N24" s="41"/>
      <c r="O24" s="38"/>
    </row>
    <row r="25" spans="2:15" x14ac:dyDescent="0.25">
      <c r="B25" s="26" t="s">
        <v>27</v>
      </c>
      <c r="C25" s="27">
        <v>4169794</v>
      </c>
      <c r="D25" s="6">
        <f>VLOOKUP(B25,Sheet5!$B$3:$C$37,2,0)</f>
        <v>2192</v>
      </c>
      <c r="E25" s="5">
        <f t="shared" si="0"/>
        <v>52.568544153500149</v>
      </c>
      <c r="F25" s="6">
        <f t="shared" si="1"/>
        <v>65.792952894806859</v>
      </c>
      <c r="G25" s="3">
        <v>46.38</v>
      </c>
      <c r="H25" s="6">
        <f t="shared" si="2"/>
        <v>61.864745898359352</v>
      </c>
      <c r="I25" s="3">
        <v>12.84</v>
      </c>
      <c r="J25" s="6">
        <f t="shared" si="3"/>
        <v>27.553648068669528</v>
      </c>
      <c r="K25" s="3">
        <f>VLOOKUP(B25,'[1]Figure 30 '!$B$4:$L$38,10,0)</f>
        <v>40.799999999999997</v>
      </c>
      <c r="L25" s="24">
        <f>VLOOKUP(B25,'[1]Figure 30 '!$B$4:$L$38,11,0)</f>
        <v>82.758620689655174</v>
      </c>
      <c r="M25" s="24">
        <f t="shared" si="4"/>
        <v>54.074513841519703</v>
      </c>
      <c r="N25" s="41"/>
      <c r="O25" s="38"/>
    </row>
    <row r="26" spans="2:15" x14ac:dyDescent="0.25">
      <c r="B26" s="26" t="s">
        <v>19</v>
      </c>
      <c r="C26" s="27">
        <v>35607039</v>
      </c>
      <c r="D26" s="6">
        <f>VLOOKUP(B26,Sheet5!$B$3:$C$37,2,0)</f>
        <v>15153</v>
      </c>
      <c r="E26" s="5">
        <f t="shared" si="0"/>
        <v>42.556192330398495</v>
      </c>
      <c r="F26" s="6">
        <f t="shared" si="1"/>
        <v>53.261843227017067</v>
      </c>
      <c r="G26" s="3">
        <v>48.85</v>
      </c>
      <c r="H26" s="6">
        <f t="shared" si="2"/>
        <v>65.159397092170195</v>
      </c>
      <c r="I26" s="3">
        <v>16.38</v>
      </c>
      <c r="J26" s="6">
        <f t="shared" si="3"/>
        <v>35.150214592274679</v>
      </c>
      <c r="K26" s="3">
        <f>VLOOKUP(B26,'[1]Figure 30 '!$B$4:$L$38,10,0)</f>
        <v>41.9</v>
      </c>
      <c r="L26" s="24">
        <f>VLOOKUP(B26,'[1]Figure 30 '!$B$4:$L$38,11,0)</f>
        <v>84.989858012170387</v>
      </c>
      <c r="M26" s="24">
        <f t="shared" si="4"/>
        <v>53.262354723428132</v>
      </c>
      <c r="N26" s="41"/>
      <c r="O26" s="38"/>
    </row>
    <row r="27" spans="2:15" ht="15.75" thickBot="1" x14ac:dyDescent="0.3">
      <c r="B27" s="26" t="s">
        <v>11</v>
      </c>
      <c r="C27" s="27">
        <v>81032689</v>
      </c>
      <c r="D27" s="6">
        <f>VLOOKUP(B27,Sheet5!$B$3:$C$37,2,0)</f>
        <v>35313</v>
      </c>
      <c r="E27" s="5">
        <f t="shared" si="0"/>
        <v>43.578709328034272</v>
      </c>
      <c r="F27" s="6">
        <f t="shared" si="1"/>
        <v>54.541589770180764</v>
      </c>
      <c r="G27" s="3">
        <v>43.1</v>
      </c>
      <c r="H27" s="6">
        <f t="shared" si="2"/>
        <v>57.489662531679343</v>
      </c>
      <c r="I27" s="3">
        <v>20.83</v>
      </c>
      <c r="J27" s="6">
        <f t="shared" si="3"/>
        <v>44.699570815450642</v>
      </c>
      <c r="K27" s="3">
        <f>VLOOKUP(B27,'[1]Figure 30 '!$B$4:$L$38,10,0)</f>
        <v>39.1</v>
      </c>
      <c r="L27" s="24">
        <f>VLOOKUP(B27,'[1]Figure 30 '!$B$4:$L$38,11,0)</f>
        <v>79.310344827586206</v>
      </c>
      <c r="M27" s="24">
        <f t="shared" si="4"/>
        <v>52.208256106816094</v>
      </c>
      <c r="N27" s="42"/>
      <c r="O27" s="38"/>
    </row>
    <row r="28" spans="2:15" x14ac:dyDescent="0.25">
      <c r="B28" s="26" t="s">
        <v>16</v>
      </c>
      <c r="C28" s="27">
        <v>39362732</v>
      </c>
      <c r="D28" s="6">
        <f>VLOOKUP(B28,Sheet5!$B$3:$C$37,2,0)</f>
        <v>1155</v>
      </c>
      <c r="E28" s="5">
        <f t="shared" si="0"/>
        <v>2.9342475517197331</v>
      </c>
      <c r="F28" s="6">
        <f t="shared" si="1"/>
        <v>3.6724017006878591</v>
      </c>
      <c r="G28" s="3">
        <v>59</v>
      </c>
      <c r="H28" s="6">
        <f t="shared" si="2"/>
        <v>78.698145925036684</v>
      </c>
      <c r="I28" s="3">
        <v>33.229999999999997</v>
      </c>
      <c r="J28" s="6">
        <f t="shared" si="3"/>
        <v>71.309012875536467</v>
      </c>
      <c r="K28" s="3">
        <f>VLOOKUP(B28,'[1]Figure 30 '!$B$4:$L$38,10,0)</f>
        <v>30.4</v>
      </c>
      <c r="L28" s="24">
        <f>VLOOKUP(B28,'[1]Figure 30 '!$B$4:$L$38,11,0)</f>
        <v>61.663286004056793</v>
      </c>
      <c r="M28" s="24">
        <f t="shared" si="4"/>
        <v>49.882781455328328</v>
      </c>
      <c r="N28" s="40" t="s">
        <v>568</v>
      </c>
      <c r="O28" s="38"/>
    </row>
    <row r="29" spans="2:15" x14ac:dyDescent="0.25">
      <c r="B29" s="26" t="s">
        <v>21</v>
      </c>
      <c r="C29" s="27">
        <v>29436231</v>
      </c>
      <c r="D29" s="6">
        <f>VLOOKUP(B29,Sheet5!$B$3:$C$37,2,0)</f>
        <v>9229</v>
      </c>
      <c r="E29" s="5">
        <f t="shared" si="0"/>
        <v>31.352519281425668</v>
      </c>
      <c r="F29" s="6">
        <f t="shared" si="1"/>
        <v>39.239717542739257</v>
      </c>
      <c r="G29" s="3">
        <v>53.36</v>
      </c>
      <c r="H29" s="6">
        <f t="shared" si="2"/>
        <v>71.175136721355216</v>
      </c>
      <c r="I29" s="3">
        <v>15.77</v>
      </c>
      <c r="J29" s="6">
        <f t="shared" si="3"/>
        <v>33.841201716738198</v>
      </c>
      <c r="K29" s="3">
        <f>VLOOKUP(B29,'[1]Figure 30 '!$B$4:$L$38,10,0)</f>
        <v>23.4</v>
      </c>
      <c r="L29" s="24">
        <f>VLOOKUP(B29,'[1]Figure 30 '!$B$4:$L$38,11,0)</f>
        <v>47.464503042596348</v>
      </c>
      <c r="M29" s="24">
        <f t="shared" si="4"/>
        <v>49.350210294711502</v>
      </c>
      <c r="N29" s="41"/>
      <c r="O29" s="38"/>
    </row>
    <row r="30" spans="2:15" x14ac:dyDescent="0.25">
      <c r="B30" s="26" t="s">
        <v>29</v>
      </c>
      <c r="C30" s="27">
        <v>2249695</v>
      </c>
      <c r="D30" s="6">
        <f>VLOOKUP(B30,Sheet5!$B$3:$C$37,2,0)</f>
        <v>1327</v>
      </c>
      <c r="E30" s="5">
        <f t="shared" si="0"/>
        <v>58.985773627091667</v>
      </c>
      <c r="F30" s="6">
        <f t="shared" si="1"/>
        <v>73.824533058760508</v>
      </c>
      <c r="G30" s="3">
        <v>38.51</v>
      </c>
      <c r="H30" s="6">
        <f t="shared" si="2"/>
        <v>51.367213552087499</v>
      </c>
      <c r="I30" s="3">
        <v>14.11</v>
      </c>
      <c r="J30" s="6">
        <f t="shared" si="3"/>
        <v>30.278969957081543</v>
      </c>
      <c r="K30" s="3">
        <f>VLOOKUP(B30,'[1]Figure 30 '!$B$4:$L$38,10,0)</f>
        <v>21.2</v>
      </c>
      <c r="L30" s="24">
        <f>VLOOKUP(B30,'[1]Figure 30 '!$B$4:$L$38,11,0)</f>
        <v>43.002028397565923</v>
      </c>
      <c r="M30" s="24">
        <f t="shared" si="4"/>
        <v>50.870039329879454</v>
      </c>
      <c r="N30" s="41"/>
      <c r="O30" s="38"/>
    </row>
    <row r="31" spans="2:15" x14ac:dyDescent="0.25">
      <c r="B31" s="26" t="s">
        <v>15</v>
      </c>
      <c r="C31" s="27">
        <v>46356334</v>
      </c>
      <c r="D31" s="6">
        <f>VLOOKUP(B31,Sheet5!$B$3:$C$37,2,0)</f>
        <v>18847</v>
      </c>
      <c r="E31" s="5">
        <f t="shared" si="0"/>
        <v>40.656795681901855</v>
      </c>
      <c r="F31" s="6">
        <f t="shared" si="1"/>
        <v>50.884624754727056</v>
      </c>
      <c r="G31" s="3">
        <v>35.97</v>
      </c>
      <c r="H31" s="6">
        <f t="shared" si="2"/>
        <v>47.979191676670666</v>
      </c>
      <c r="I31" s="3">
        <v>18.940000000000001</v>
      </c>
      <c r="J31" s="6">
        <f t="shared" si="3"/>
        <v>40.64377682403434</v>
      </c>
      <c r="K31" s="3">
        <f>VLOOKUP(B31,'[1]Figure 30 '!$B$4:$L$38,10,0)</f>
        <v>41.7</v>
      </c>
      <c r="L31" s="24">
        <f>VLOOKUP(B31,'[1]Figure 30 '!$B$4:$L$38,11,0)</f>
        <v>84.584178498985807</v>
      </c>
      <c r="M31" s="24">
        <f t="shared" si="4"/>
        <v>46.75581946189326</v>
      </c>
      <c r="N31" s="41"/>
      <c r="O31" s="38"/>
    </row>
    <row r="32" spans="2:15" x14ac:dyDescent="0.25">
      <c r="B32" s="26" t="s">
        <v>17</v>
      </c>
      <c r="C32" s="27">
        <v>38593948</v>
      </c>
      <c r="D32" s="6">
        <f>VLOOKUP(B32,Sheet5!$B$3:$C$37,2,0)</f>
        <v>8278</v>
      </c>
      <c r="E32" s="5">
        <f t="shared" si="0"/>
        <v>21.448958784936956</v>
      </c>
      <c r="F32" s="6">
        <f t="shared" si="1"/>
        <v>26.844767297708209</v>
      </c>
      <c r="G32" s="3">
        <v>51.33</v>
      </c>
      <c r="H32" s="6">
        <f t="shared" si="2"/>
        <v>68.467386954781915</v>
      </c>
      <c r="I32" s="3">
        <v>17.12</v>
      </c>
      <c r="J32" s="6">
        <f t="shared" si="3"/>
        <v>36.738197424892704</v>
      </c>
      <c r="K32" s="3">
        <f>VLOOKUP(B32,'[1]Figure 30 '!$B$4:$L$38,10,0)</f>
        <v>17.100000000000001</v>
      </c>
      <c r="L32" s="24">
        <f>VLOOKUP(B32,'[1]Figure 30 '!$B$4:$L$38,11,0)</f>
        <v>34.685598377281949</v>
      </c>
      <c r="M32" s="24">
        <f t="shared" si="4"/>
        <v>44.498024456203773</v>
      </c>
      <c r="N32" s="41"/>
      <c r="O32" s="38"/>
    </row>
    <row r="33" spans="2:15" ht="15.75" thickBot="1" x14ac:dyDescent="0.3">
      <c r="B33" s="26" t="s">
        <v>10</v>
      </c>
      <c r="C33" s="27">
        <v>85358965</v>
      </c>
      <c r="D33" s="6">
        <f>VLOOKUP(B33,Sheet5!$B$3:$C$37,2,0)</f>
        <v>27786</v>
      </c>
      <c r="E33" s="5">
        <f t="shared" si="0"/>
        <v>32.551941087851752</v>
      </c>
      <c r="F33" s="6">
        <f t="shared" si="1"/>
        <v>40.740871962781178</v>
      </c>
      <c r="G33" s="3">
        <v>38.39</v>
      </c>
      <c r="H33" s="6">
        <f t="shared" si="2"/>
        <v>51.207149526477259</v>
      </c>
      <c r="I33" s="3">
        <v>20.82</v>
      </c>
      <c r="J33" s="6">
        <f t="shared" si="3"/>
        <v>44.678111587982833</v>
      </c>
      <c r="K33" s="3">
        <f>VLOOKUP(B33,'[1]Figure 30 '!$B$4:$L$38,10,0)</f>
        <v>31</v>
      </c>
      <c r="L33" s="24">
        <f>VLOOKUP(B33,'[1]Figure 30 '!$B$4:$L$38,11,0)</f>
        <v>62.880324543610556</v>
      </c>
      <c r="M33" s="24">
        <f t="shared" si="4"/>
        <v>44.740743717021829</v>
      </c>
      <c r="N33" s="42"/>
      <c r="O33" s="38"/>
    </row>
    <row r="34" spans="2:15" x14ac:dyDescent="0.25">
      <c r="B34" s="26" t="s">
        <v>2</v>
      </c>
      <c r="C34" s="27">
        <v>1413542</v>
      </c>
      <c r="D34" s="6">
        <f>VLOOKUP(B34,Sheet5!$B$3:$C$37,2,0)</f>
        <v>14</v>
      </c>
      <c r="E34" s="5">
        <f t="shared" si="0"/>
        <v>0.99041981066002993</v>
      </c>
      <c r="F34" s="6">
        <f t="shared" si="1"/>
        <v>1.2395748255565908</v>
      </c>
      <c r="G34" s="3">
        <v>49.69</v>
      </c>
      <c r="H34" s="6">
        <f t="shared" si="2"/>
        <v>66.2798452714419</v>
      </c>
      <c r="I34" s="3">
        <v>25.23</v>
      </c>
      <c r="J34" s="6">
        <f t="shared" si="3"/>
        <v>54.141630901287549</v>
      </c>
      <c r="K34" s="3">
        <f>VLOOKUP(B34,'[1]Figure 30 '!$B$4:$L$38,10,0)</f>
        <v>28.5</v>
      </c>
      <c r="L34" s="24">
        <f>VLOOKUP(B34,'[1]Figure 30 '!$B$4:$L$38,11,0)</f>
        <v>57.809330628803245</v>
      </c>
      <c r="M34" s="24">
        <f t="shared" si="4"/>
        <v>40.562136736501252</v>
      </c>
      <c r="N34" s="40" t="s">
        <v>569</v>
      </c>
      <c r="O34" s="38"/>
    </row>
    <row r="35" spans="2:15" x14ac:dyDescent="0.25">
      <c r="B35" s="26" t="s">
        <v>1</v>
      </c>
      <c r="C35" s="27">
        <v>73183</v>
      </c>
      <c r="D35" s="6">
        <f>VLOOKUP(B35,Sheet5!$B$3:$C$37,2,0)</f>
        <v>7</v>
      </c>
      <c r="E35" s="5">
        <f t="shared" si="0"/>
        <v>9.5650629244496663</v>
      </c>
      <c r="F35" s="6">
        <f t="shared" si="1"/>
        <v>11.971298512406667</v>
      </c>
      <c r="G35" s="3">
        <v>53.54</v>
      </c>
      <c r="H35" s="6">
        <f t="shared" si="2"/>
        <v>71.415232759770575</v>
      </c>
      <c r="I35" s="3">
        <v>11.71</v>
      </c>
      <c r="J35" s="6">
        <f t="shared" si="3"/>
        <v>25.128755364806871</v>
      </c>
      <c r="K35" s="3">
        <f>VLOOKUP(B35,'[1]Figure 30 '!$B$4:$L$38,10,0)</f>
        <v>18.600000000000001</v>
      </c>
      <c r="L35" s="24">
        <f>VLOOKUP(B35,'[1]Figure 30 '!$B$4:$L$38,11,0)</f>
        <v>37.728194726166336</v>
      </c>
      <c r="M35" s="24">
        <f t="shared" si="4"/>
        <v>39.043233730591609</v>
      </c>
      <c r="N35" s="41"/>
      <c r="O35" s="38"/>
    </row>
    <row r="36" spans="2:15" x14ac:dyDescent="0.25">
      <c r="B36" s="26" t="s">
        <v>563</v>
      </c>
      <c r="C36" s="27">
        <v>417036</v>
      </c>
      <c r="D36" s="6">
        <f>VLOOKUP(B36,Sheet5!$B$3:$C$37,2,0)</f>
        <v>16</v>
      </c>
      <c r="E36" s="5">
        <f t="shared" si="0"/>
        <v>3.8365992384350514</v>
      </c>
      <c r="F36" s="6">
        <f t="shared" si="1"/>
        <v>4.8017535397887254</v>
      </c>
      <c r="G36" s="3">
        <v>45.36</v>
      </c>
      <c r="H36" s="6">
        <f t="shared" si="2"/>
        <v>60.504201680672267</v>
      </c>
      <c r="I36" s="3">
        <v>18.89</v>
      </c>
      <c r="J36" s="6">
        <f t="shared" si="3"/>
        <v>40.536480686695278</v>
      </c>
      <c r="K36" s="3">
        <f>VLOOKUP(B36,'[1]Figure 30 '!$B$4:$L$38,10,0)</f>
        <v>28.1</v>
      </c>
      <c r="L36" s="24">
        <f>VLOOKUP(B36,'[1]Figure 30 '!$B$4:$L$38,11,0)</f>
        <v>56.997971602434085</v>
      </c>
      <c r="M36" s="24">
        <f t="shared" si="4"/>
        <v>36.559502871544581</v>
      </c>
      <c r="N36" s="41"/>
      <c r="O36" s="38"/>
    </row>
    <row r="37" spans="2:15" x14ac:dyDescent="0.25">
      <c r="B37" s="26" t="s">
        <v>9</v>
      </c>
      <c r="C37" s="27">
        <v>237882725</v>
      </c>
      <c r="D37" s="6">
        <f>VLOOKUP(B37,Sheet5!$B$3:$C$37,2,0)</f>
        <v>43101</v>
      </c>
      <c r="E37" s="5">
        <f t="shared" si="0"/>
        <v>18.118591839739519</v>
      </c>
      <c r="F37" s="6">
        <f t="shared" si="1"/>
        <v>22.67659640623399</v>
      </c>
      <c r="G37" s="3">
        <v>28.61</v>
      </c>
      <c r="H37" s="6">
        <f t="shared" si="2"/>
        <v>38.161931439242366</v>
      </c>
      <c r="I37" s="3">
        <v>22.85</v>
      </c>
      <c r="J37" s="6">
        <f t="shared" si="3"/>
        <v>49.0343347639485</v>
      </c>
      <c r="K37" s="3">
        <f>VLOOKUP(B37,'[1]Figure 30 '!$B$4:$L$38,10,0)</f>
        <v>30.3</v>
      </c>
      <c r="L37" s="24">
        <f>VLOOKUP(B37,'[1]Figure 30 '!$B$4:$L$38,11,0)</f>
        <v>61.460446247464503</v>
      </c>
      <c r="M37" s="24">
        <f t="shared" si="4"/>
        <v>34.904618450356843</v>
      </c>
      <c r="N37" s="41"/>
      <c r="O37" s="38"/>
    </row>
    <row r="38" spans="2:15" ht="15.75" thickBot="1" x14ac:dyDescent="0.3">
      <c r="B38" s="26" t="s">
        <v>5</v>
      </c>
      <c r="C38" s="27">
        <v>124799926</v>
      </c>
      <c r="D38" s="6">
        <f>VLOOKUP(B38,Sheet5!$B$3:$C$37,2,0)</f>
        <v>17383</v>
      </c>
      <c r="E38" s="5">
        <f t="shared" si="0"/>
        <v>13.928694156437238</v>
      </c>
      <c r="F38" s="6">
        <f t="shared" si="1"/>
        <v>17.432666878594354</v>
      </c>
      <c r="G38" s="3">
        <v>32.11</v>
      </c>
      <c r="H38" s="6">
        <f t="shared" si="2"/>
        <v>42.83046551954115</v>
      </c>
      <c r="I38" s="3">
        <v>14.48</v>
      </c>
      <c r="J38" s="6">
        <f t="shared" si="3"/>
        <v>31.072961373390555</v>
      </c>
      <c r="K38" s="3">
        <f>VLOOKUP(B38,'[1]Figure 30 '!$B$4:$L$38,10,0)</f>
        <v>41.2</v>
      </c>
      <c r="L38" s="24">
        <f>VLOOKUP(B38,'[1]Figure 30 '!$B$4:$L$38,11,0)</f>
        <v>83.569979716024363</v>
      </c>
      <c r="M38" s="24">
        <f t="shared" si="4"/>
        <v>32.696578546072878</v>
      </c>
      <c r="N38" s="42"/>
      <c r="O38" s="38"/>
    </row>
    <row r="40" spans="2:15" x14ac:dyDescent="0.25">
      <c r="B40" s="23" t="s">
        <v>548</v>
      </c>
    </row>
    <row r="41" spans="2:15" x14ac:dyDescent="0.25">
      <c r="B41" s="2" t="s">
        <v>546</v>
      </c>
    </row>
    <row r="42" spans="2:15" x14ac:dyDescent="0.25">
      <c r="B42" s="2" t="s">
        <v>547</v>
      </c>
    </row>
    <row r="43" spans="2:15" x14ac:dyDescent="0.25">
      <c r="B43" t="s">
        <v>573</v>
      </c>
    </row>
    <row r="44" spans="2:15" x14ac:dyDescent="0.25">
      <c r="B44"/>
    </row>
    <row r="45" spans="2:15" x14ac:dyDescent="0.25">
      <c r="B45" s="22" t="s">
        <v>549</v>
      </c>
    </row>
    <row r="46" spans="2:15" x14ac:dyDescent="0.25">
      <c r="B46" s="25" t="s">
        <v>561</v>
      </c>
    </row>
    <row r="47" spans="2:15" x14ac:dyDescent="0.25">
      <c r="B47" s="25" t="s">
        <v>551</v>
      </c>
    </row>
    <row r="48" spans="2:15" x14ac:dyDescent="0.25">
      <c r="B48" s="25" t="s">
        <v>556</v>
      </c>
    </row>
    <row r="49" spans="2:16" x14ac:dyDescent="0.25">
      <c r="B49" s="25" t="s">
        <v>550</v>
      </c>
    </row>
    <row r="50" spans="2:16" x14ac:dyDescent="0.25">
      <c r="B50" s="25" t="s">
        <v>555</v>
      </c>
    </row>
    <row r="51" spans="2:16" x14ac:dyDescent="0.25">
      <c r="B51" s="25" t="s">
        <v>557</v>
      </c>
    </row>
    <row r="52" spans="2:16" x14ac:dyDescent="0.25">
      <c r="B52" s="25" t="s">
        <v>558</v>
      </c>
    </row>
    <row r="53" spans="2:16" x14ac:dyDescent="0.25">
      <c r="B53" s="25" t="s">
        <v>574</v>
      </c>
    </row>
    <row r="54" spans="2:16" x14ac:dyDescent="0.25">
      <c r="B54" s="25" t="s">
        <v>575</v>
      </c>
      <c r="C54" s="25"/>
    </row>
    <row r="55" spans="2:16" ht="14.45" customHeight="1" x14ac:dyDescent="0.25">
      <c r="B55" s="39" t="s">
        <v>576</v>
      </c>
      <c r="C55" s="39"/>
      <c r="D55" s="39"/>
      <c r="E55" s="39"/>
      <c r="F55" s="39"/>
      <c r="G55" s="39"/>
      <c r="H55" s="39"/>
      <c r="I55" s="39"/>
      <c r="J55" s="39"/>
      <c r="K55" s="39"/>
      <c r="L55" s="39"/>
      <c r="M55" s="39"/>
      <c r="N55" s="39"/>
      <c r="O55" s="39"/>
      <c r="P55" s="39"/>
    </row>
    <row r="56" spans="2:16" x14ac:dyDescent="0.25">
      <c r="B56" s="39"/>
      <c r="C56" s="39"/>
      <c r="D56" s="39"/>
      <c r="E56" s="39"/>
      <c r="F56" s="39"/>
      <c r="G56" s="39"/>
      <c r="H56" s="39"/>
      <c r="I56" s="39"/>
      <c r="J56" s="39"/>
      <c r="K56" s="39"/>
      <c r="L56" s="39"/>
      <c r="M56" s="39"/>
      <c r="N56" s="39"/>
      <c r="O56" s="39"/>
      <c r="P56" s="39"/>
    </row>
    <row r="57" spans="2:16" ht="31.15" customHeight="1" x14ac:dyDescent="0.25">
      <c r="B57" s="39"/>
      <c r="C57" s="39"/>
      <c r="D57" s="39"/>
      <c r="E57" s="39"/>
      <c r="F57" s="39"/>
      <c r="G57" s="39"/>
      <c r="H57" s="39"/>
      <c r="I57" s="39"/>
      <c r="J57" s="39"/>
      <c r="K57" s="39"/>
      <c r="L57" s="39"/>
      <c r="M57" s="39"/>
      <c r="N57" s="39"/>
      <c r="O57" s="39"/>
      <c r="P57" s="39"/>
    </row>
    <row r="58" spans="2:16" ht="15" customHeight="1" x14ac:dyDescent="0.25">
      <c r="B58" s="39"/>
      <c r="C58" s="39"/>
      <c r="D58" s="39"/>
      <c r="E58" s="39"/>
      <c r="F58" s="39"/>
      <c r="G58" s="39"/>
      <c r="H58" s="39"/>
      <c r="I58" s="39"/>
      <c r="J58" s="39"/>
      <c r="K58" s="39"/>
      <c r="L58" s="39"/>
      <c r="M58" s="39"/>
      <c r="N58" s="39"/>
      <c r="O58" s="39"/>
      <c r="P58" s="39"/>
    </row>
    <row r="59" spans="2:16" x14ac:dyDescent="0.25">
      <c r="B59" s="39"/>
      <c r="C59" s="39"/>
      <c r="D59" s="39"/>
      <c r="E59" s="39"/>
      <c r="F59" s="39"/>
      <c r="G59" s="39"/>
      <c r="H59" s="39"/>
      <c r="I59" s="39"/>
      <c r="J59" s="39"/>
      <c r="K59" s="39"/>
      <c r="L59" s="39"/>
      <c r="M59" s="39"/>
      <c r="N59" s="39"/>
      <c r="O59" s="39"/>
      <c r="P59" s="39"/>
    </row>
    <row r="60" spans="2:16" x14ac:dyDescent="0.25">
      <c r="B60" s="39"/>
      <c r="C60" s="39"/>
      <c r="D60" s="39"/>
      <c r="E60" s="39"/>
      <c r="F60" s="39"/>
      <c r="G60" s="39"/>
      <c r="H60" s="39"/>
      <c r="I60" s="39"/>
      <c r="J60" s="39"/>
      <c r="K60" s="39"/>
      <c r="L60" s="39"/>
      <c r="M60" s="39"/>
      <c r="N60" s="39"/>
      <c r="O60" s="39"/>
      <c r="P60" s="39"/>
    </row>
  </sheetData>
  <autoFilter ref="B3:M3" xr:uid="{967B9F96-F4F7-4B4E-92D6-5C85DF1E5FA6}"/>
  <mergeCells count="7">
    <mergeCell ref="B55:P57"/>
    <mergeCell ref="B58:P60"/>
    <mergeCell ref="N4:N11"/>
    <mergeCell ref="N12:N21"/>
    <mergeCell ref="N22:N27"/>
    <mergeCell ref="N28:N33"/>
    <mergeCell ref="N34:N38"/>
  </mergeCells>
  <phoneticPr fontId="7" type="noConversion"/>
  <conditionalFormatting sqref="F4:F38">
    <cfRule type="colorScale" priority="8">
      <colorScale>
        <cfvo type="min"/>
        <cfvo type="percentile" val="50"/>
        <cfvo type="max"/>
        <color rgb="FFF8696B"/>
        <color rgb="FFFFEB84"/>
        <color rgb="FF63BE7B"/>
      </colorScale>
    </cfRule>
  </conditionalFormatting>
  <conditionalFormatting sqref="M4:M38">
    <cfRule type="colorScale" priority="5">
      <colorScale>
        <cfvo type="min"/>
        <cfvo type="percentile" val="50"/>
        <cfvo type="max"/>
        <color rgb="FFF8696B"/>
        <color rgb="FFFFEB84"/>
        <color rgb="FF63BE7B"/>
      </colorScale>
    </cfRule>
  </conditionalFormatting>
  <conditionalFormatting sqref="H4">
    <cfRule type="colorScale" priority="4">
      <colorScale>
        <cfvo type="min"/>
        <cfvo type="percentile" val="50"/>
        <cfvo type="max"/>
        <color rgb="FFF8696B"/>
        <color rgb="FFFFEB84"/>
        <color rgb="FF63BE7B"/>
      </colorScale>
    </cfRule>
  </conditionalFormatting>
  <conditionalFormatting sqref="L4:L38 J4">
    <cfRule type="colorScale" priority="3">
      <colorScale>
        <cfvo type="min"/>
        <cfvo type="percentile" val="50"/>
        <cfvo type="max"/>
        <color rgb="FFF8696B"/>
        <color rgb="FFFFEB84"/>
        <color rgb="FF63BE7B"/>
      </colorScale>
    </cfRule>
  </conditionalFormatting>
  <conditionalFormatting sqref="H5:H38">
    <cfRule type="colorScale" priority="2">
      <colorScale>
        <cfvo type="min"/>
        <cfvo type="percentile" val="50"/>
        <cfvo type="max"/>
        <color rgb="FFF8696B"/>
        <color rgb="FFFFEB84"/>
        <color rgb="FF63BE7B"/>
      </colorScale>
    </cfRule>
  </conditionalFormatting>
  <conditionalFormatting sqref="J5:J38 L5:L38">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794C4-356E-44FD-8490-5A9FF7257000}">
  <dimension ref="A1:B36"/>
  <sheetViews>
    <sheetView workbookViewId="0">
      <selection activeCell="C14" sqref="C14"/>
    </sheetView>
  </sheetViews>
  <sheetFormatPr defaultColWidth="24" defaultRowHeight="15" x14ac:dyDescent="0.25"/>
  <sheetData>
    <row r="1" spans="1:2" x14ac:dyDescent="0.25">
      <c r="A1" t="s">
        <v>0</v>
      </c>
      <c r="B1" t="s">
        <v>570</v>
      </c>
    </row>
    <row r="2" spans="1:2" x14ac:dyDescent="0.25">
      <c r="A2" t="s">
        <v>26</v>
      </c>
      <c r="B2" t="s">
        <v>577</v>
      </c>
    </row>
    <row r="3" spans="1:2" x14ac:dyDescent="0.25">
      <c r="A3" t="s">
        <v>32</v>
      </c>
      <c r="B3" t="s">
        <v>577</v>
      </c>
    </row>
    <row r="4" spans="1:2" x14ac:dyDescent="0.25">
      <c r="A4" t="s">
        <v>7</v>
      </c>
      <c r="B4" t="s">
        <v>577</v>
      </c>
    </row>
    <row r="5" spans="1:2" x14ac:dyDescent="0.25">
      <c r="A5" t="s">
        <v>18</v>
      </c>
      <c r="B5" t="s">
        <v>577</v>
      </c>
    </row>
    <row r="6" spans="1:2" x14ac:dyDescent="0.25">
      <c r="A6" t="s">
        <v>28</v>
      </c>
      <c r="B6" t="s">
        <v>577</v>
      </c>
    </row>
    <row r="7" spans="1:2" x14ac:dyDescent="0.25">
      <c r="A7" t="s">
        <v>12</v>
      </c>
      <c r="B7" t="s">
        <v>577</v>
      </c>
    </row>
    <row r="8" spans="1:2" x14ac:dyDescent="0.25">
      <c r="A8" t="s">
        <v>13</v>
      </c>
      <c r="B8" t="s">
        <v>577</v>
      </c>
    </row>
    <row r="9" spans="1:2" x14ac:dyDescent="0.25">
      <c r="A9" t="s">
        <v>33</v>
      </c>
      <c r="B9" t="s">
        <v>577</v>
      </c>
    </row>
    <row r="10" spans="1:2" x14ac:dyDescent="0.25">
      <c r="A10" t="s">
        <v>14</v>
      </c>
      <c r="B10" t="s">
        <v>578</v>
      </c>
    </row>
    <row r="11" spans="1:2" x14ac:dyDescent="0.25">
      <c r="A11" t="s">
        <v>6</v>
      </c>
      <c r="B11" t="s">
        <v>578</v>
      </c>
    </row>
    <row r="12" spans="1:2" x14ac:dyDescent="0.25">
      <c r="A12" t="s">
        <v>24</v>
      </c>
      <c r="B12" t="s">
        <v>578</v>
      </c>
    </row>
    <row r="13" spans="1:2" x14ac:dyDescent="0.25">
      <c r="A13" t="s">
        <v>8</v>
      </c>
      <c r="B13" t="s">
        <v>578</v>
      </c>
    </row>
    <row r="14" spans="1:2" x14ac:dyDescent="0.25">
      <c r="A14" t="s">
        <v>3</v>
      </c>
      <c r="B14" t="s">
        <v>578</v>
      </c>
    </row>
    <row r="15" spans="1:2" x14ac:dyDescent="0.25">
      <c r="A15" t="s">
        <v>20</v>
      </c>
      <c r="B15" t="s">
        <v>578</v>
      </c>
    </row>
    <row r="16" spans="1:2" x14ac:dyDescent="0.25">
      <c r="A16" t="s">
        <v>31</v>
      </c>
      <c r="B16" t="s">
        <v>578</v>
      </c>
    </row>
    <row r="17" spans="1:2" x14ac:dyDescent="0.25">
      <c r="A17" t="s">
        <v>30</v>
      </c>
      <c r="B17" t="s">
        <v>578</v>
      </c>
    </row>
    <row r="18" spans="1:2" x14ac:dyDescent="0.25">
      <c r="A18" t="s">
        <v>25</v>
      </c>
      <c r="B18" t="s">
        <v>578</v>
      </c>
    </row>
    <row r="19" spans="1:2" x14ac:dyDescent="0.25">
      <c r="A19" t="s">
        <v>23</v>
      </c>
      <c r="B19" t="s">
        <v>578</v>
      </c>
    </row>
    <row r="20" spans="1:2" x14ac:dyDescent="0.25">
      <c r="A20" t="s">
        <v>34</v>
      </c>
      <c r="B20" t="s">
        <v>579</v>
      </c>
    </row>
    <row r="21" spans="1:2" x14ac:dyDescent="0.25">
      <c r="A21" t="s">
        <v>22</v>
      </c>
      <c r="B21" t="s">
        <v>579</v>
      </c>
    </row>
    <row r="22" spans="1:2" x14ac:dyDescent="0.25">
      <c r="A22" t="s">
        <v>4</v>
      </c>
      <c r="B22" t="s">
        <v>579</v>
      </c>
    </row>
    <row r="23" spans="1:2" x14ac:dyDescent="0.25">
      <c r="A23" t="s">
        <v>27</v>
      </c>
      <c r="B23" t="s">
        <v>579</v>
      </c>
    </row>
    <row r="24" spans="1:2" x14ac:dyDescent="0.25">
      <c r="A24" t="s">
        <v>19</v>
      </c>
      <c r="B24" t="s">
        <v>579</v>
      </c>
    </row>
    <row r="25" spans="1:2" x14ac:dyDescent="0.25">
      <c r="A25" t="s">
        <v>11</v>
      </c>
      <c r="B25" t="s">
        <v>579</v>
      </c>
    </row>
    <row r="26" spans="1:2" x14ac:dyDescent="0.25">
      <c r="A26" t="s">
        <v>16</v>
      </c>
      <c r="B26" t="s">
        <v>580</v>
      </c>
    </row>
    <row r="27" spans="1:2" x14ac:dyDescent="0.25">
      <c r="A27" t="s">
        <v>21</v>
      </c>
      <c r="B27" t="s">
        <v>580</v>
      </c>
    </row>
    <row r="28" spans="1:2" x14ac:dyDescent="0.25">
      <c r="A28" t="s">
        <v>29</v>
      </c>
      <c r="B28" t="s">
        <v>580</v>
      </c>
    </row>
    <row r="29" spans="1:2" x14ac:dyDescent="0.25">
      <c r="A29" t="s">
        <v>15</v>
      </c>
      <c r="B29" t="s">
        <v>580</v>
      </c>
    </row>
    <row r="30" spans="1:2" x14ac:dyDescent="0.25">
      <c r="A30" t="s">
        <v>17</v>
      </c>
      <c r="B30" t="s">
        <v>580</v>
      </c>
    </row>
    <row r="31" spans="1:2" x14ac:dyDescent="0.25">
      <c r="A31" t="s">
        <v>10</v>
      </c>
      <c r="B31" t="s">
        <v>580</v>
      </c>
    </row>
    <row r="32" spans="1:2" x14ac:dyDescent="0.25">
      <c r="A32" t="s">
        <v>2</v>
      </c>
      <c r="B32" t="s">
        <v>581</v>
      </c>
    </row>
    <row r="33" spans="1:2" x14ac:dyDescent="0.25">
      <c r="A33" t="s">
        <v>1</v>
      </c>
      <c r="B33" t="s">
        <v>581</v>
      </c>
    </row>
    <row r="34" spans="1:2" x14ac:dyDescent="0.25">
      <c r="A34" t="s">
        <v>563</v>
      </c>
      <c r="B34" t="s">
        <v>581</v>
      </c>
    </row>
    <row r="35" spans="1:2" x14ac:dyDescent="0.25">
      <c r="A35" t="s">
        <v>9</v>
      </c>
      <c r="B35" t="s">
        <v>581</v>
      </c>
    </row>
    <row r="36" spans="1:2" x14ac:dyDescent="0.25">
      <c r="A36" t="s">
        <v>5</v>
      </c>
      <c r="B36" t="s">
        <v>581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C7A2D-DCB8-45AA-8055-13A2E76949AB}">
  <dimension ref="B2:L498"/>
  <sheetViews>
    <sheetView showGridLines="0" zoomScale="80" zoomScaleNormal="80" workbookViewId="0">
      <selection activeCell="J3" sqref="J3"/>
    </sheetView>
  </sheetViews>
  <sheetFormatPr defaultRowHeight="15" x14ac:dyDescent="0.25"/>
  <cols>
    <col min="1" max="1" width="4.5703125" customWidth="1"/>
    <col min="2" max="2" width="7.7109375" customWidth="1"/>
    <col min="3" max="3" width="26.28515625" bestFit="1" customWidth="1"/>
    <col min="4" max="4" width="26.28515625" customWidth="1"/>
    <col min="5" max="5" width="19.5703125" bestFit="1" customWidth="1"/>
    <col min="6" max="6" width="25.7109375" bestFit="1" customWidth="1"/>
    <col min="7" max="7" width="16.140625" customWidth="1"/>
    <col min="8" max="8" width="13.85546875" customWidth="1"/>
    <col min="9" max="10" width="16.7109375" customWidth="1"/>
    <col min="11" max="12" width="19.42578125" bestFit="1" customWidth="1"/>
  </cols>
  <sheetData>
    <row r="2" spans="2:12" ht="25.15" customHeight="1" x14ac:dyDescent="0.25">
      <c r="B2" s="15" t="s">
        <v>537</v>
      </c>
      <c r="C2" s="15" t="s">
        <v>536</v>
      </c>
      <c r="D2" s="15" t="s">
        <v>0</v>
      </c>
      <c r="E2" s="15" t="s">
        <v>535</v>
      </c>
      <c r="F2" s="16" t="s">
        <v>534</v>
      </c>
      <c r="G2" s="15" t="s">
        <v>533</v>
      </c>
      <c r="H2" s="15" t="s">
        <v>539</v>
      </c>
      <c r="I2" s="15" t="s">
        <v>532</v>
      </c>
      <c r="J2" s="19" t="s">
        <v>538</v>
      </c>
      <c r="K2" s="19" t="s">
        <v>540</v>
      </c>
      <c r="L2" s="19" t="s">
        <v>541</v>
      </c>
    </row>
    <row r="3" spans="2:12" x14ac:dyDescent="0.25">
      <c r="B3" s="11">
        <v>1</v>
      </c>
      <c r="C3" s="14" t="s">
        <v>531</v>
      </c>
      <c r="D3" s="14" t="s">
        <v>7</v>
      </c>
      <c r="E3" s="12">
        <v>12442373</v>
      </c>
      <c r="F3" s="13" t="s">
        <v>530</v>
      </c>
      <c r="G3" s="12">
        <v>18414288</v>
      </c>
      <c r="H3" s="11">
        <v>853</v>
      </c>
      <c r="I3" s="11">
        <v>89.73</v>
      </c>
      <c r="J3" s="17">
        <f>VLOOKUP(D3,'Figure 30 '!$B$4:$M$38,10,0)</f>
        <v>44.3</v>
      </c>
      <c r="K3" s="18">
        <v>1</v>
      </c>
      <c r="L3" s="17">
        <f>J3*K3</f>
        <v>44.3</v>
      </c>
    </row>
    <row r="4" spans="2:12" x14ac:dyDescent="0.25">
      <c r="B4" s="11">
        <v>2</v>
      </c>
      <c r="C4" s="14" t="s">
        <v>23</v>
      </c>
      <c r="D4" s="14" t="s">
        <v>23</v>
      </c>
      <c r="E4" s="12">
        <v>11034555</v>
      </c>
      <c r="F4" s="13" t="s">
        <v>530</v>
      </c>
      <c r="G4" s="12">
        <v>16314838</v>
      </c>
      <c r="H4" s="11">
        <v>876</v>
      </c>
      <c r="I4" s="11">
        <v>87.59</v>
      </c>
      <c r="J4" s="17">
        <f>VLOOKUP(D4,'Figure 30 '!$B$4:$M$38,10,0)</f>
        <v>35.700000000000003</v>
      </c>
      <c r="K4" s="18">
        <v>1</v>
      </c>
      <c r="L4" s="17">
        <f t="shared" ref="L4:L67" si="0">J4*K4</f>
        <v>35.700000000000003</v>
      </c>
    </row>
    <row r="5" spans="2:12" x14ac:dyDescent="0.25">
      <c r="B5" s="11">
        <v>3</v>
      </c>
      <c r="C5" s="14" t="s">
        <v>529</v>
      </c>
      <c r="D5" s="14" t="s">
        <v>13</v>
      </c>
      <c r="E5" s="12">
        <v>8443675</v>
      </c>
      <c r="F5" s="13" t="s">
        <v>523</v>
      </c>
      <c r="G5" s="12">
        <v>8499399</v>
      </c>
      <c r="H5" s="11">
        <v>923</v>
      </c>
      <c r="I5" s="11">
        <v>88.71</v>
      </c>
      <c r="J5" s="17">
        <f>VLOOKUP(D5,'Figure 30 '!$B$4:$M$38,10,0)</f>
        <v>32.9</v>
      </c>
      <c r="K5" s="18">
        <v>0.9</v>
      </c>
      <c r="L5" s="17">
        <f t="shared" si="0"/>
        <v>29.61</v>
      </c>
    </row>
    <row r="6" spans="2:12" x14ac:dyDescent="0.25">
      <c r="B6" s="11">
        <v>4</v>
      </c>
      <c r="C6" s="14" t="s">
        <v>528</v>
      </c>
      <c r="D6" s="14" t="s">
        <v>14</v>
      </c>
      <c r="E6" s="12">
        <v>6731790</v>
      </c>
      <c r="F6" s="13" t="s">
        <v>523</v>
      </c>
      <c r="G6" s="12">
        <v>7749334</v>
      </c>
      <c r="H6" s="11">
        <v>955</v>
      </c>
      <c r="I6" s="11">
        <v>83.26</v>
      </c>
      <c r="J6" s="17">
        <f>VLOOKUP(D6,'Figure 30 '!$B$4:$M$38,10,0)</f>
        <v>37</v>
      </c>
      <c r="K6" s="18">
        <v>0.9</v>
      </c>
      <c r="L6" s="17">
        <f t="shared" si="0"/>
        <v>33.300000000000004</v>
      </c>
    </row>
    <row r="7" spans="2:12" x14ac:dyDescent="0.25">
      <c r="B7" s="11">
        <v>5</v>
      </c>
      <c r="C7" s="14" t="s">
        <v>527</v>
      </c>
      <c r="D7" s="14" t="s">
        <v>6</v>
      </c>
      <c r="E7" s="12">
        <v>5577940</v>
      </c>
      <c r="F7" s="13" t="s">
        <v>523</v>
      </c>
      <c r="G7" s="12">
        <v>6352254</v>
      </c>
      <c r="H7" s="11">
        <v>898</v>
      </c>
      <c r="I7" s="11">
        <v>88.29</v>
      </c>
      <c r="J7" s="17">
        <f>VLOOKUP(D7,'Figure 30 '!$B$4:$M$38,10,0)</f>
        <v>49.3</v>
      </c>
      <c r="K7" s="18">
        <v>0.9</v>
      </c>
      <c r="L7" s="17">
        <f t="shared" si="0"/>
        <v>44.37</v>
      </c>
    </row>
    <row r="8" spans="2:12" x14ac:dyDescent="0.25">
      <c r="B8" s="11">
        <v>6</v>
      </c>
      <c r="C8" s="14" t="s">
        <v>526</v>
      </c>
      <c r="D8" s="14" t="s">
        <v>12</v>
      </c>
      <c r="E8" s="12">
        <v>4646732</v>
      </c>
      <c r="F8" s="13" t="s">
        <v>523</v>
      </c>
      <c r="G8" s="12">
        <v>8696010</v>
      </c>
      <c r="H8" s="11">
        <v>989</v>
      </c>
      <c r="I8" s="11">
        <v>90.18</v>
      </c>
      <c r="J8" s="17">
        <f>VLOOKUP(D8,'Figure 30 '!$B$4:$M$38,10,0)</f>
        <v>46.3</v>
      </c>
      <c r="K8" s="18">
        <v>0.9</v>
      </c>
      <c r="L8" s="17">
        <f t="shared" si="0"/>
        <v>41.67</v>
      </c>
    </row>
    <row r="9" spans="2:12" x14ac:dyDescent="0.25">
      <c r="B9" s="11">
        <v>7</v>
      </c>
      <c r="C9" s="14" t="s">
        <v>525</v>
      </c>
      <c r="D9" s="14" t="s">
        <v>4</v>
      </c>
      <c r="E9" s="12">
        <v>4496694</v>
      </c>
      <c r="F9" s="13" t="s">
        <v>523</v>
      </c>
      <c r="G9" s="12">
        <v>14112536</v>
      </c>
      <c r="H9" s="11">
        <v>908</v>
      </c>
      <c r="I9" s="11">
        <v>86.31</v>
      </c>
      <c r="J9" s="17">
        <f>VLOOKUP(D9,'Figure 30 '!$B$4:$M$38,10,0)</f>
        <v>36.4</v>
      </c>
      <c r="K9" s="18">
        <v>0.9</v>
      </c>
      <c r="L9" s="17">
        <f t="shared" si="0"/>
        <v>32.76</v>
      </c>
    </row>
    <row r="10" spans="2:12" x14ac:dyDescent="0.25">
      <c r="B10" s="11">
        <v>8</v>
      </c>
      <c r="C10" s="14" t="s">
        <v>524</v>
      </c>
      <c r="D10" s="14" t="s">
        <v>6</v>
      </c>
      <c r="E10" s="12">
        <v>4467797</v>
      </c>
      <c r="F10" s="13" t="s">
        <v>523</v>
      </c>
      <c r="G10" s="12">
        <v>4585367</v>
      </c>
      <c r="H10" s="11">
        <v>756</v>
      </c>
      <c r="I10" s="11">
        <v>87.89</v>
      </c>
      <c r="J10" s="17">
        <f>VLOOKUP(D10,'Figure 30 '!$B$4:$M$38,10,0)</f>
        <v>49.3</v>
      </c>
      <c r="K10" s="18">
        <v>0.9</v>
      </c>
      <c r="L10" s="17">
        <f t="shared" si="0"/>
        <v>44.37</v>
      </c>
    </row>
    <row r="11" spans="2:12" x14ac:dyDescent="0.25">
      <c r="B11" s="11">
        <v>9</v>
      </c>
      <c r="C11" s="14" t="s">
        <v>522</v>
      </c>
      <c r="D11" s="14" t="s">
        <v>7</v>
      </c>
      <c r="E11" s="12">
        <v>3124458</v>
      </c>
      <c r="F11" s="13" t="s">
        <v>485</v>
      </c>
      <c r="G11" s="12">
        <v>5049968</v>
      </c>
      <c r="H11" s="11">
        <v>948</v>
      </c>
      <c r="I11" s="11">
        <v>89.56</v>
      </c>
      <c r="J11" s="17">
        <f>VLOOKUP(D11,'Figure 30 '!$B$4:$M$38,10,0)</f>
        <v>44.3</v>
      </c>
      <c r="K11" s="18">
        <v>0.8</v>
      </c>
      <c r="L11" s="17">
        <f t="shared" si="0"/>
        <v>35.44</v>
      </c>
    </row>
    <row r="12" spans="2:12" x14ac:dyDescent="0.25">
      <c r="B12" s="11">
        <v>10</v>
      </c>
      <c r="C12" s="14" t="s">
        <v>521</v>
      </c>
      <c r="D12" s="14" t="s">
        <v>11</v>
      </c>
      <c r="E12" s="12">
        <v>3046163</v>
      </c>
      <c r="F12" s="13" t="s">
        <v>485</v>
      </c>
      <c r="G12" s="12">
        <v>3046163</v>
      </c>
      <c r="H12" s="11">
        <v>900</v>
      </c>
      <c r="I12" s="11">
        <v>83.33</v>
      </c>
      <c r="J12" s="17">
        <f>VLOOKUP(D12,'Figure 30 '!$B$4:$M$38,10,0)</f>
        <v>39.1</v>
      </c>
      <c r="K12" s="18">
        <v>0.8</v>
      </c>
      <c r="L12" s="17">
        <f t="shared" si="0"/>
        <v>31.28</v>
      </c>
    </row>
    <row r="13" spans="2:12" x14ac:dyDescent="0.25">
      <c r="B13" s="11">
        <v>11</v>
      </c>
      <c r="C13" s="14" t="s">
        <v>520</v>
      </c>
      <c r="D13" s="14" t="s">
        <v>9</v>
      </c>
      <c r="E13" s="12">
        <v>2817105</v>
      </c>
      <c r="F13" s="13" t="s">
        <v>485</v>
      </c>
      <c r="G13" s="12">
        <v>2901474</v>
      </c>
      <c r="H13" s="11">
        <v>928</v>
      </c>
      <c r="I13" s="11">
        <v>82.5</v>
      </c>
      <c r="J13" s="17">
        <f>VLOOKUP(D13,'Figure 30 '!$B$4:$M$38,10,0)</f>
        <v>30.3</v>
      </c>
      <c r="K13" s="18">
        <v>0.8</v>
      </c>
      <c r="L13" s="17">
        <f t="shared" si="0"/>
        <v>24.240000000000002</v>
      </c>
    </row>
    <row r="14" spans="2:12" x14ac:dyDescent="0.25">
      <c r="B14" s="11">
        <v>12</v>
      </c>
      <c r="C14" s="14" t="s">
        <v>519</v>
      </c>
      <c r="D14" s="14" t="s">
        <v>9</v>
      </c>
      <c r="E14" s="12">
        <v>2765348</v>
      </c>
      <c r="F14" s="13" t="s">
        <v>485</v>
      </c>
      <c r="G14" s="12">
        <v>2920067</v>
      </c>
      <c r="H14" s="11">
        <v>857</v>
      </c>
      <c r="I14" s="11">
        <v>82.42</v>
      </c>
      <c r="J14" s="17">
        <f>VLOOKUP(D14,'Figure 30 '!$B$4:$M$38,10,0)</f>
        <v>30.3</v>
      </c>
      <c r="K14" s="18">
        <v>0.8</v>
      </c>
      <c r="L14" s="17">
        <f t="shared" si="0"/>
        <v>24.240000000000002</v>
      </c>
    </row>
    <row r="15" spans="2:12" x14ac:dyDescent="0.25">
      <c r="B15" s="11">
        <v>13</v>
      </c>
      <c r="C15" s="14" t="s">
        <v>518</v>
      </c>
      <c r="D15" s="14" t="s">
        <v>7</v>
      </c>
      <c r="E15" s="12">
        <v>2405665</v>
      </c>
      <c r="F15" s="13" t="s">
        <v>485</v>
      </c>
      <c r="G15" s="12">
        <v>2497777</v>
      </c>
      <c r="H15" s="11">
        <v>963</v>
      </c>
      <c r="I15" s="11">
        <v>91.92</v>
      </c>
      <c r="J15" s="17">
        <f>VLOOKUP(D15,'Figure 30 '!$B$4:$M$38,10,0)</f>
        <v>44.3</v>
      </c>
      <c r="K15" s="18">
        <v>0.8</v>
      </c>
      <c r="L15" s="17">
        <f t="shared" si="0"/>
        <v>35.44</v>
      </c>
    </row>
    <row r="16" spans="2:12" x14ac:dyDescent="0.25">
      <c r="B16" s="11">
        <v>14</v>
      </c>
      <c r="C16" s="14" t="s">
        <v>517</v>
      </c>
      <c r="D16" s="14" t="s">
        <v>10</v>
      </c>
      <c r="E16" s="12">
        <v>1964086</v>
      </c>
      <c r="F16" s="13" t="s">
        <v>485</v>
      </c>
      <c r="G16" s="12">
        <v>2167447</v>
      </c>
      <c r="H16" s="11">
        <v>925</v>
      </c>
      <c r="I16" s="11">
        <v>85.87</v>
      </c>
      <c r="J16" s="17">
        <f>VLOOKUP(D16,'Figure 30 '!$B$4:$M$38,10,0)</f>
        <v>31</v>
      </c>
      <c r="K16" s="18">
        <v>0.8</v>
      </c>
      <c r="L16" s="17">
        <f t="shared" si="0"/>
        <v>24.8</v>
      </c>
    </row>
    <row r="17" spans="2:12" x14ac:dyDescent="0.25">
      <c r="B17" s="11">
        <v>15</v>
      </c>
      <c r="C17" s="14" t="s">
        <v>516</v>
      </c>
      <c r="D17" s="14" t="s">
        <v>7</v>
      </c>
      <c r="E17" s="12">
        <v>1841488</v>
      </c>
      <c r="F17" s="13" t="s">
        <v>485</v>
      </c>
      <c r="G17" s="12">
        <v>1841488</v>
      </c>
      <c r="H17" s="11">
        <v>888</v>
      </c>
      <c r="I17" s="11">
        <v>89.41</v>
      </c>
      <c r="J17" s="17">
        <f>VLOOKUP(D17,'Figure 30 '!$B$4:$M$38,10,0)</f>
        <v>44.3</v>
      </c>
      <c r="K17" s="18">
        <v>0.8</v>
      </c>
      <c r="L17" s="17">
        <f t="shared" si="0"/>
        <v>35.44</v>
      </c>
    </row>
    <row r="18" spans="2:12" x14ac:dyDescent="0.25">
      <c r="B18" s="11">
        <v>16</v>
      </c>
      <c r="C18" s="14" t="s">
        <v>515</v>
      </c>
      <c r="D18" s="14" t="s">
        <v>10</v>
      </c>
      <c r="E18" s="12">
        <v>1798218</v>
      </c>
      <c r="F18" s="13" t="s">
        <v>485</v>
      </c>
      <c r="G18" s="12">
        <v>1883381</v>
      </c>
      <c r="H18" s="11">
        <v>921</v>
      </c>
      <c r="I18" s="11">
        <v>83.47</v>
      </c>
      <c r="J18" s="17">
        <f>VLOOKUP(D18,'Figure 30 '!$B$4:$M$38,10,0)</f>
        <v>31</v>
      </c>
      <c r="K18" s="18">
        <v>0.8</v>
      </c>
      <c r="L18" s="17">
        <f t="shared" si="0"/>
        <v>24.8</v>
      </c>
    </row>
    <row r="19" spans="2:12" x14ac:dyDescent="0.25">
      <c r="B19" s="11">
        <v>17</v>
      </c>
      <c r="C19" s="14" t="s">
        <v>514</v>
      </c>
      <c r="D19" s="14" t="s">
        <v>14</v>
      </c>
      <c r="E19" s="12">
        <v>1728128</v>
      </c>
      <c r="F19" s="13" t="s">
        <v>485</v>
      </c>
      <c r="G19" s="12">
        <v>1728128</v>
      </c>
      <c r="H19" s="11">
        <v>978</v>
      </c>
      <c r="I19" s="11">
        <v>81.790000000000006</v>
      </c>
      <c r="J19" s="17">
        <f>VLOOKUP(D19,'Figure 30 '!$B$4:$M$38,10,0)</f>
        <v>37</v>
      </c>
      <c r="K19" s="18">
        <v>0.8</v>
      </c>
      <c r="L19" s="17">
        <f t="shared" si="0"/>
        <v>29.6</v>
      </c>
    </row>
    <row r="20" spans="2:12" x14ac:dyDescent="0.25">
      <c r="B20" s="11">
        <v>18</v>
      </c>
      <c r="C20" s="14" t="s">
        <v>513</v>
      </c>
      <c r="D20" s="14" t="s">
        <v>7</v>
      </c>
      <c r="E20" s="12">
        <v>1727692</v>
      </c>
      <c r="F20" s="13" t="s">
        <v>485</v>
      </c>
      <c r="G20" s="12">
        <v>1727692</v>
      </c>
      <c r="H20" s="11">
        <v>833</v>
      </c>
      <c r="I20" s="11">
        <v>89.22</v>
      </c>
      <c r="J20" s="17">
        <f>VLOOKUP(D20,'Figure 30 '!$B$4:$M$38,10,0)</f>
        <v>44.3</v>
      </c>
      <c r="K20" s="18">
        <v>0.8</v>
      </c>
      <c r="L20" s="17">
        <f t="shared" si="0"/>
        <v>35.44</v>
      </c>
    </row>
    <row r="21" spans="2:12" x14ac:dyDescent="0.25">
      <c r="B21" s="11">
        <v>19</v>
      </c>
      <c r="C21" s="14" t="s">
        <v>512</v>
      </c>
      <c r="D21" s="14" t="s">
        <v>5</v>
      </c>
      <c r="E21" s="12">
        <v>1684222</v>
      </c>
      <c r="F21" s="13" t="s">
        <v>485</v>
      </c>
      <c r="G21" s="12">
        <v>2046652</v>
      </c>
      <c r="H21" s="11">
        <v>885</v>
      </c>
      <c r="I21" s="11">
        <v>83.37</v>
      </c>
      <c r="J21" s="17">
        <f>VLOOKUP(D21,'Figure 30 '!$B$4:$M$38,10,0)</f>
        <v>41.2</v>
      </c>
      <c r="K21" s="18">
        <v>0.8</v>
      </c>
      <c r="L21" s="17">
        <f t="shared" si="0"/>
        <v>32.96</v>
      </c>
    </row>
    <row r="22" spans="2:12" x14ac:dyDescent="0.25">
      <c r="B22" s="11">
        <v>20</v>
      </c>
      <c r="C22" s="14" t="s">
        <v>511</v>
      </c>
      <c r="D22" s="14" t="s">
        <v>6</v>
      </c>
      <c r="E22" s="12">
        <v>1670806</v>
      </c>
      <c r="F22" s="13" t="s">
        <v>485</v>
      </c>
      <c r="G22" s="12">
        <v>1817191</v>
      </c>
      <c r="H22" s="11">
        <v>921</v>
      </c>
      <c r="I22" s="11">
        <v>90.63</v>
      </c>
      <c r="J22" s="17">
        <f>VLOOKUP(D22,'Figure 30 '!$B$4:$M$38,10,0)</f>
        <v>49.3</v>
      </c>
      <c r="K22" s="18">
        <v>0.8</v>
      </c>
      <c r="L22" s="17">
        <f t="shared" si="0"/>
        <v>39.44</v>
      </c>
    </row>
    <row r="23" spans="2:12" x14ac:dyDescent="0.25">
      <c r="B23" s="11">
        <v>21</v>
      </c>
      <c r="C23" s="14" t="s">
        <v>510</v>
      </c>
      <c r="D23" s="14" t="s">
        <v>9</v>
      </c>
      <c r="E23" s="12">
        <v>1648643</v>
      </c>
      <c r="F23" s="13" t="s">
        <v>485</v>
      </c>
      <c r="G23" s="12">
        <v>2358525</v>
      </c>
      <c r="H23" s="11">
        <v>885</v>
      </c>
      <c r="I23" s="11">
        <v>84.78</v>
      </c>
      <c r="J23" s="17">
        <f>VLOOKUP(D23,'Figure 30 '!$B$4:$M$38,10,0)</f>
        <v>30.3</v>
      </c>
      <c r="K23" s="18">
        <v>0.8</v>
      </c>
      <c r="L23" s="17">
        <f t="shared" si="0"/>
        <v>24.240000000000002</v>
      </c>
    </row>
    <row r="24" spans="2:12" x14ac:dyDescent="0.25">
      <c r="B24" s="11">
        <v>22</v>
      </c>
      <c r="C24" s="14" t="s">
        <v>509</v>
      </c>
      <c r="D24" s="14" t="s">
        <v>20</v>
      </c>
      <c r="E24" s="12">
        <v>1618879</v>
      </c>
      <c r="F24" s="13" t="s">
        <v>485</v>
      </c>
      <c r="G24" s="12">
        <v>1618879</v>
      </c>
      <c r="H24" s="11">
        <v>850</v>
      </c>
      <c r="I24" s="11">
        <v>85.77</v>
      </c>
      <c r="J24" s="17">
        <f>VLOOKUP(D24,'Figure 30 '!$B$4:$M$38,10,0)</f>
        <v>30.6</v>
      </c>
      <c r="K24" s="18">
        <v>0.8</v>
      </c>
      <c r="L24" s="17">
        <f t="shared" si="0"/>
        <v>24.480000000000004</v>
      </c>
    </row>
    <row r="25" spans="2:12" x14ac:dyDescent="0.25">
      <c r="B25" s="11">
        <v>23</v>
      </c>
      <c r="C25" s="14" t="s">
        <v>508</v>
      </c>
      <c r="D25" s="14" t="s">
        <v>9</v>
      </c>
      <c r="E25" s="12">
        <v>1585704</v>
      </c>
      <c r="F25" s="13" t="s">
        <v>485</v>
      </c>
      <c r="G25" s="12">
        <v>1746467</v>
      </c>
      <c r="H25" s="11">
        <v>875</v>
      </c>
      <c r="I25" s="11">
        <v>73.11</v>
      </c>
      <c r="J25" s="17">
        <f>VLOOKUP(D25,'Figure 30 '!$B$4:$M$38,10,0)</f>
        <v>30.3</v>
      </c>
      <c r="K25" s="18">
        <v>0.8</v>
      </c>
      <c r="L25" s="17">
        <f t="shared" si="0"/>
        <v>24.240000000000002</v>
      </c>
    </row>
    <row r="26" spans="2:12" x14ac:dyDescent="0.25">
      <c r="B26" s="11">
        <v>24</v>
      </c>
      <c r="C26" s="14" t="s">
        <v>507</v>
      </c>
      <c r="D26" s="14" t="s">
        <v>7</v>
      </c>
      <c r="E26" s="12">
        <v>1486053</v>
      </c>
      <c r="F26" s="13" t="s">
        <v>485</v>
      </c>
      <c r="G26" s="12">
        <v>1562769</v>
      </c>
      <c r="H26" s="11">
        <v>899</v>
      </c>
      <c r="I26" s="11">
        <v>89.85</v>
      </c>
      <c r="J26" s="17">
        <f>VLOOKUP(D26,'Figure 30 '!$B$4:$M$38,10,0)</f>
        <v>44.3</v>
      </c>
      <c r="K26" s="18">
        <v>0.8</v>
      </c>
      <c r="L26" s="17">
        <f t="shared" si="0"/>
        <v>35.44</v>
      </c>
    </row>
    <row r="27" spans="2:12" x14ac:dyDescent="0.25">
      <c r="B27" s="11">
        <v>25</v>
      </c>
      <c r="C27" s="14" t="s">
        <v>506</v>
      </c>
      <c r="D27" s="14" t="s">
        <v>22</v>
      </c>
      <c r="E27" s="12">
        <v>1414050</v>
      </c>
      <c r="F27" s="13" t="s">
        <v>485</v>
      </c>
      <c r="G27" s="12">
        <v>1414050</v>
      </c>
      <c r="H27" s="11">
        <v>874</v>
      </c>
      <c r="I27" s="11">
        <v>83.83</v>
      </c>
      <c r="J27" s="17">
        <f>VLOOKUP(D27,'Figure 30 '!$B$4:$M$38,10,0)</f>
        <v>34.6</v>
      </c>
      <c r="K27" s="18">
        <v>0.8</v>
      </c>
      <c r="L27" s="17">
        <f t="shared" si="0"/>
        <v>27.680000000000003</v>
      </c>
    </row>
    <row r="28" spans="2:12" x14ac:dyDescent="0.25">
      <c r="B28" s="11">
        <v>26</v>
      </c>
      <c r="C28" s="14" t="s">
        <v>505</v>
      </c>
      <c r="D28" s="14" t="s">
        <v>9</v>
      </c>
      <c r="E28" s="12">
        <v>1305429</v>
      </c>
      <c r="F28" s="13" t="s">
        <v>485</v>
      </c>
      <c r="G28" s="12">
        <v>1424908</v>
      </c>
      <c r="H28" s="11">
        <v>897</v>
      </c>
      <c r="I28" s="11">
        <v>75.66</v>
      </c>
      <c r="J28" s="17">
        <f>VLOOKUP(D28,'Figure 30 '!$B$4:$M$38,10,0)</f>
        <v>30.3</v>
      </c>
      <c r="K28" s="18">
        <v>0.8</v>
      </c>
      <c r="L28" s="17">
        <f t="shared" si="0"/>
        <v>24.240000000000002</v>
      </c>
    </row>
    <row r="29" spans="2:12" x14ac:dyDescent="0.25">
      <c r="B29" s="11">
        <v>27</v>
      </c>
      <c r="C29" s="14" t="s">
        <v>504</v>
      </c>
      <c r="D29" s="14" t="s">
        <v>6</v>
      </c>
      <c r="E29" s="12">
        <v>1286678</v>
      </c>
      <c r="F29" s="13" t="s">
        <v>485</v>
      </c>
      <c r="G29" s="12">
        <v>1390933</v>
      </c>
      <c r="H29" s="11">
        <v>908</v>
      </c>
      <c r="I29" s="11">
        <v>87.8</v>
      </c>
      <c r="J29" s="17">
        <f>VLOOKUP(D29,'Figure 30 '!$B$4:$M$38,10,0)</f>
        <v>49.3</v>
      </c>
      <c r="K29" s="18">
        <v>0.8</v>
      </c>
      <c r="L29" s="17">
        <f t="shared" si="0"/>
        <v>39.44</v>
      </c>
    </row>
    <row r="30" spans="2:12" x14ac:dyDescent="0.25">
      <c r="B30" s="11">
        <v>28</v>
      </c>
      <c r="C30" s="14" t="s">
        <v>503</v>
      </c>
      <c r="D30" s="14" t="s">
        <v>7</v>
      </c>
      <c r="E30" s="12">
        <v>1247327</v>
      </c>
      <c r="F30" s="13" t="s">
        <v>485</v>
      </c>
      <c r="G30" s="12">
        <v>1247327</v>
      </c>
      <c r="H30" s="11">
        <v>920</v>
      </c>
      <c r="I30" s="11">
        <v>91.37</v>
      </c>
      <c r="J30" s="17">
        <f>VLOOKUP(D30,'Figure 30 '!$B$4:$M$38,10,0)</f>
        <v>44.3</v>
      </c>
      <c r="K30" s="18">
        <v>0.8</v>
      </c>
      <c r="L30" s="17">
        <f t="shared" si="0"/>
        <v>35.44</v>
      </c>
    </row>
    <row r="31" spans="2:12" x14ac:dyDescent="0.25">
      <c r="B31" s="11">
        <v>29</v>
      </c>
      <c r="C31" s="14" t="s">
        <v>502</v>
      </c>
      <c r="D31" s="14" t="s">
        <v>7</v>
      </c>
      <c r="E31" s="12">
        <v>1222390</v>
      </c>
      <c r="F31" s="13" t="s">
        <v>485</v>
      </c>
      <c r="G31" s="12">
        <v>1222390</v>
      </c>
      <c r="H31" s="11">
        <v>886</v>
      </c>
      <c r="I31" s="11">
        <v>88.57</v>
      </c>
      <c r="J31" s="17">
        <f>VLOOKUP(D31,'Figure 30 '!$B$4:$M$38,10,0)</f>
        <v>44.3</v>
      </c>
      <c r="K31" s="18">
        <v>0.8</v>
      </c>
      <c r="L31" s="17">
        <f t="shared" si="0"/>
        <v>35.44</v>
      </c>
    </row>
    <row r="32" spans="2:12" x14ac:dyDescent="0.25">
      <c r="B32" s="11">
        <v>30</v>
      </c>
      <c r="C32" s="14" t="s">
        <v>501</v>
      </c>
      <c r="D32" s="14" t="s">
        <v>9</v>
      </c>
      <c r="E32" s="12">
        <v>1198491</v>
      </c>
      <c r="F32" s="13" t="s">
        <v>485</v>
      </c>
      <c r="G32" s="12">
        <v>1435113</v>
      </c>
      <c r="H32" s="11">
        <v>887</v>
      </c>
      <c r="I32" s="11">
        <v>79.27</v>
      </c>
      <c r="J32" s="17">
        <f>VLOOKUP(D32,'Figure 30 '!$B$4:$M$38,10,0)</f>
        <v>30.3</v>
      </c>
      <c r="K32" s="18">
        <v>0.8</v>
      </c>
      <c r="L32" s="17">
        <f t="shared" si="0"/>
        <v>24.240000000000002</v>
      </c>
    </row>
    <row r="33" spans="2:12" x14ac:dyDescent="0.25">
      <c r="B33" s="11">
        <v>31</v>
      </c>
      <c r="C33" s="14" t="s">
        <v>500</v>
      </c>
      <c r="D33" s="14" t="s">
        <v>24</v>
      </c>
      <c r="E33" s="12">
        <v>1180570</v>
      </c>
      <c r="F33" s="13" t="s">
        <v>485</v>
      </c>
      <c r="G33" s="12">
        <v>1273312</v>
      </c>
      <c r="H33" s="11">
        <v>908</v>
      </c>
      <c r="I33" s="11">
        <v>69.150000000000006</v>
      </c>
      <c r="J33" s="17">
        <f>VLOOKUP(D33,'Figure 30 '!$B$4:$M$38,10,0)</f>
        <v>27.3</v>
      </c>
      <c r="K33" s="18">
        <v>0.8</v>
      </c>
      <c r="L33" s="17">
        <f t="shared" si="0"/>
        <v>21.840000000000003</v>
      </c>
    </row>
    <row r="34" spans="2:12" x14ac:dyDescent="0.25">
      <c r="B34" s="11">
        <v>32</v>
      </c>
      <c r="C34" s="14" t="s">
        <v>47</v>
      </c>
      <c r="D34" s="14" t="s">
        <v>7</v>
      </c>
      <c r="E34" s="12">
        <v>1175116</v>
      </c>
      <c r="F34" s="13" t="s">
        <v>485</v>
      </c>
      <c r="G34" s="12">
        <v>1189376</v>
      </c>
      <c r="H34" s="11">
        <v>929</v>
      </c>
      <c r="I34" s="11">
        <v>87.49</v>
      </c>
      <c r="J34" s="17">
        <f>VLOOKUP(D34,'Figure 30 '!$B$4:$M$38,10,0)</f>
        <v>44.3</v>
      </c>
      <c r="K34" s="18">
        <v>0.8</v>
      </c>
      <c r="L34" s="17">
        <f t="shared" si="0"/>
        <v>35.44</v>
      </c>
    </row>
    <row r="35" spans="2:12" x14ac:dyDescent="0.25">
      <c r="B35" s="11">
        <v>33</v>
      </c>
      <c r="C35" s="14" t="s">
        <v>499</v>
      </c>
      <c r="D35" s="14" t="s">
        <v>17</v>
      </c>
      <c r="E35" s="12">
        <v>1162472</v>
      </c>
      <c r="F35" s="13" t="s">
        <v>485</v>
      </c>
      <c r="G35" s="12">
        <v>1195298</v>
      </c>
      <c r="H35" s="11">
        <v>891</v>
      </c>
      <c r="I35" s="11">
        <v>79.47</v>
      </c>
      <c r="J35" s="17">
        <f>VLOOKUP(D35,'Figure 30 '!$B$4:$M$38,10,0)</f>
        <v>17.100000000000001</v>
      </c>
      <c r="K35" s="18">
        <v>0.8</v>
      </c>
      <c r="L35" s="17">
        <f t="shared" si="0"/>
        <v>13.680000000000001</v>
      </c>
    </row>
    <row r="36" spans="2:12" x14ac:dyDescent="0.25">
      <c r="B36" s="11">
        <v>34</v>
      </c>
      <c r="C36" s="14" t="s">
        <v>498</v>
      </c>
      <c r="D36" s="14" t="s">
        <v>20</v>
      </c>
      <c r="E36" s="12">
        <v>1132383</v>
      </c>
      <c r="F36" s="13" t="s">
        <v>485</v>
      </c>
      <c r="G36" s="12">
        <v>1183705</v>
      </c>
      <c r="H36" s="11">
        <v>884</v>
      </c>
      <c r="I36" s="11">
        <v>84.19</v>
      </c>
      <c r="J36" s="17">
        <f>VLOOKUP(D36,'Figure 30 '!$B$4:$M$38,10,0)</f>
        <v>30.6</v>
      </c>
      <c r="K36" s="18">
        <v>0.8</v>
      </c>
      <c r="L36" s="17">
        <f t="shared" si="0"/>
        <v>24.480000000000004</v>
      </c>
    </row>
    <row r="37" spans="2:12" x14ac:dyDescent="0.25">
      <c r="B37" s="11">
        <v>35</v>
      </c>
      <c r="C37" s="14" t="s">
        <v>497</v>
      </c>
      <c r="D37" s="14" t="s">
        <v>7</v>
      </c>
      <c r="E37" s="12">
        <v>1120547</v>
      </c>
      <c r="F37" s="13" t="s">
        <v>485</v>
      </c>
      <c r="G37" s="12">
        <v>1120547</v>
      </c>
      <c r="H37" s="11">
        <v>837</v>
      </c>
      <c r="I37" s="11">
        <v>89.62</v>
      </c>
      <c r="J37" s="17">
        <f>VLOOKUP(D37,'Figure 30 '!$B$4:$M$38,10,0)</f>
        <v>44.3</v>
      </c>
      <c r="K37" s="18">
        <v>0.8</v>
      </c>
      <c r="L37" s="17">
        <f t="shared" si="0"/>
        <v>35.44</v>
      </c>
    </row>
    <row r="38" spans="2:12" x14ac:dyDescent="0.25">
      <c r="B38" s="11">
        <v>36</v>
      </c>
      <c r="C38" s="14" t="s">
        <v>496</v>
      </c>
      <c r="D38" s="14" t="s">
        <v>9</v>
      </c>
      <c r="E38" s="12">
        <v>1112544</v>
      </c>
      <c r="F38" s="13" t="s">
        <v>485</v>
      </c>
      <c r="G38" s="12">
        <v>1216719</v>
      </c>
      <c r="H38" s="11">
        <v>853</v>
      </c>
      <c r="I38" s="11">
        <v>84.76</v>
      </c>
      <c r="J38" s="17">
        <f>VLOOKUP(D38,'Figure 30 '!$B$4:$M$38,10,0)</f>
        <v>30.3</v>
      </c>
      <c r="K38" s="18">
        <v>0.8</v>
      </c>
      <c r="L38" s="17">
        <f t="shared" si="0"/>
        <v>24.240000000000002</v>
      </c>
    </row>
    <row r="39" spans="2:12" x14ac:dyDescent="0.25">
      <c r="B39" s="11">
        <v>37</v>
      </c>
      <c r="C39" s="14" t="s">
        <v>495</v>
      </c>
      <c r="D39" s="14" t="s">
        <v>4</v>
      </c>
      <c r="E39" s="12">
        <v>1077075</v>
      </c>
      <c r="F39" s="13" t="s">
        <v>485</v>
      </c>
      <c r="G39" s="12">
        <v>1077075</v>
      </c>
      <c r="H39" s="11">
        <v>919</v>
      </c>
      <c r="I39" s="11">
        <v>88.71</v>
      </c>
      <c r="J39" s="17">
        <f>VLOOKUP(D39,'Figure 30 '!$B$4:$M$38,10,0)</f>
        <v>36.4</v>
      </c>
      <c r="K39" s="18">
        <v>0.8</v>
      </c>
      <c r="L39" s="17">
        <f t="shared" si="0"/>
        <v>29.12</v>
      </c>
    </row>
    <row r="40" spans="2:12" x14ac:dyDescent="0.25">
      <c r="B40" s="11">
        <v>38</v>
      </c>
      <c r="C40" s="14" t="s">
        <v>494</v>
      </c>
      <c r="D40" s="14" t="s">
        <v>17</v>
      </c>
      <c r="E40" s="12">
        <v>1073427</v>
      </c>
      <c r="F40" s="13" t="s">
        <v>485</v>
      </c>
      <c r="G40" s="12">
        <v>1126741</v>
      </c>
      <c r="H40" s="11">
        <v>921</v>
      </c>
      <c r="I40" s="11">
        <v>87.37</v>
      </c>
      <c r="J40" s="17">
        <f>VLOOKUP(D40,'Figure 30 '!$B$4:$M$38,10,0)</f>
        <v>17.100000000000001</v>
      </c>
      <c r="K40" s="18">
        <v>0.8</v>
      </c>
      <c r="L40" s="17">
        <f t="shared" si="0"/>
        <v>13.680000000000001</v>
      </c>
    </row>
    <row r="41" spans="2:12" x14ac:dyDescent="0.25">
      <c r="B41" s="11">
        <v>39</v>
      </c>
      <c r="C41" s="14" t="s">
        <v>493</v>
      </c>
      <c r="D41" s="14" t="s">
        <v>10</v>
      </c>
      <c r="E41" s="12">
        <v>1069276</v>
      </c>
      <c r="F41" s="13" t="s">
        <v>485</v>
      </c>
      <c r="G41" s="12">
        <v>1101981</v>
      </c>
      <c r="H41" s="11">
        <v>879</v>
      </c>
      <c r="I41" s="11">
        <v>84.14</v>
      </c>
      <c r="J41" s="17">
        <f>VLOOKUP(D41,'Figure 30 '!$B$4:$M$38,10,0)</f>
        <v>31</v>
      </c>
      <c r="K41" s="18">
        <v>0.8</v>
      </c>
      <c r="L41" s="17">
        <f t="shared" si="0"/>
        <v>24.8</v>
      </c>
    </row>
    <row r="42" spans="2:12" x14ac:dyDescent="0.25">
      <c r="B42" s="11">
        <v>40</v>
      </c>
      <c r="C42" s="14" t="s">
        <v>492</v>
      </c>
      <c r="D42" s="14" t="s">
        <v>10</v>
      </c>
      <c r="E42" s="12">
        <v>1055525</v>
      </c>
      <c r="F42" s="13" t="s">
        <v>485</v>
      </c>
      <c r="G42" s="12">
        <v>1267564</v>
      </c>
      <c r="H42" s="11">
        <v>935</v>
      </c>
      <c r="I42" s="11">
        <v>87.39</v>
      </c>
      <c r="J42" s="17">
        <f>VLOOKUP(D42,'Figure 30 '!$B$4:$M$38,10,0)</f>
        <v>31</v>
      </c>
      <c r="K42" s="18">
        <v>0.8</v>
      </c>
      <c r="L42" s="17">
        <f t="shared" si="0"/>
        <v>24.8</v>
      </c>
    </row>
    <row r="43" spans="2:12" x14ac:dyDescent="0.25">
      <c r="B43" s="11">
        <v>41</v>
      </c>
      <c r="C43" s="14" t="s">
        <v>491</v>
      </c>
      <c r="D43" s="14" t="s">
        <v>12</v>
      </c>
      <c r="E43" s="12">
        <v>1050721</v>
      </c>
      <c r="F43" s="13" t="s">
        <v>485</v>
      </c>
      <c r="G43" s="12">
        <v>2151466</v>
      </c>
      <c r="H43" s="11">
        <v>997</v>
      </c>
      <c r="I43" s="11">
        <v>91.3</v>
      </c>
      <c r="J43" s="17">
        <f>VLOOKUP(D43,'Figure 30 '!$B$4:$M$38,10,0)</f>
        <v>46.3</v>
      </c>
      <c r="K43" s="18">
        <v>0.8</v>
      </c>
      <c r="L43" s="17">
        <f t="shared" si="0"/>
        <v>37.04</v>
      </c>
    </row>
    <row r="44" spans="2:12" x14ac:dyDescent="0.25">
      <c r="B44" s="11">
        <v>42</v>
      </c>
      <c r="C44" s="14" t="s">
        <v>490</v>
      </c>
      <c r="D44" s="14" t="s">
        <v>14</v>
      </c>
      <c r="E44" s="12">
        <v>1034358</v>
      </c>
      <c r="F44" s="13" t="s">
        <v>485</v>
      </c>
      <c r="G44" s="12">
        <v>1491202</v>
      </c>
      <c r="H44" s="11">
        <v>995</v>
      </c>
      <c r="I44" s="11">
        <v>81.239999999999995</v>
      </c>
      <c r="J44" s="17">
        <f>VLOOKUP(D44,'Figure 30 '!$B$4:$M$38,10,0)</f>
        <v>37</v>
      </c>
      <c r="K44" s="18">
        <v>0.8</v>
      </c>
      <c r="L44" s="17">
        <f t="shared" si="0"/>
        <v>29.6</v>
      </c>
    </row>
    <row r="45" spans="2:12" x14ac:dyDescent="0.25">
      <c r="B45" s="11">
        <v>43</v>
      </c>
      <c r="C45" s="14" t="s">
        <v>489</v>
      </c>
      <c r="D45" s="14" t="s">
        <v>11</v>
      </c>
      <c r="E45" s="12">
        <v>1033756</v>
      </c>
      <c r="F45" s="13" t="s">
        <v>485</v>
      </c>
      <c r="G45" s="12">
        <v>1137815</v>
      </c>
      <c r="H45" s="11">
        <v>903</v>
      </c>
      <c r="I45" s="11">
        <v>80.81</v>
      </c>
      <c r="J45" s="17">
        <f>VLOOKUP(D45,'Figure 30 '!$B$4:$M$38,10,0)</f>
        <v>39.1</v>
      </c>
      <c r="K45" s="18">
        <v>0.8</v>
      </c>
      <c r="L45" s="17">
        <f t="shared" si="0"/>
        <v>31.28</v>
      </c>
    </row>
    <row r="46" spans="2:12" x14ac:dyDescent="0.25">
      <c r="B46" s="11">
        <v>44</v>
      </c>
      <c r="C46" s="14" t="s">
        <v>488</v>
      </c>
      <c r="D46" s="14" t="s">
        <v>12</v>
      </c>
      <c r="E46" s="12">
        <v>1017865</v>
      </c>
      <c r="F46" s="13" t="s">
        <v>485</v>
      </c>
      <c r="G46" s="12">
        <v>1462420</v>
      </c>
      <c r="H46" s="11">
        <v>999</v>
      </c>
      <c r="I46" s="11">
        <v>90.91</v>
      </c>
      <c r="J46" s="17">
        <f>VLOOKUP(D46,'Figure 30 '!$B$4:$M$38,10,0)</f>
        <v>46.3</v>
      </c>
      <c r="K46" s="18">
        <v>0.8</v>
      </c>
      <c r="L46" s="17">
        <f t="shared" si="0"/>
        <v>37.04</v>
      </c>
    </row>
    <row r="47" spans="2:12" x14ac:dyDescent="0.25">
      <c r="B47" s="11">
        <v>45</v>
      </c>
      <c r="C47" s="14" t="s">
        <v>487</v>
      </c>
      <c r="D47" s="14" t="s">
        <v>21</v>
      </c>
      <c r="E47" s="12">
        <v>1010433</v>
      </c>
      <c r="F47" s="13" t="s">
        <v>485</v>
      </c>
      <c r="G47" s="12">
        <v>1122555</v>
      </c>
      <c r="H47" s="11">
        <v>948</v>
      </c>
      <c r="I47" s="11">
        <v>85.95</v>
      </c>
      <c r="J47" s="17">
        <f>VLOOKUP(D47,'Figure 30 '!$B$4:$M$38,10,0)</f>
        <v>23.4</v>
      </c>
      <c r="K47" s="18">
        <v>0.8</v>
      </c>
      <c r="L47" s="17">
        <f t="shared" si="0"/>
        <v>18.72</v>
      </c>
    </row>
    <row r="48" spans="2:12" x14ac:dyDescent="0.25">
      <c r="B48" s="11">
        <v>46</v>
      </c>
      <c r="C48" s="14" t="s">
        <v>486</v>
      </c>
      <c r="D48" s="14" t="s">
        <v>11</v>
      </c>
      <c r="E48" s="12">
        <v>1001694</v>
      </c>
      <c r="F48" s="13" t="s">
        <v>485</v>
      </c>
      <c r="G48" s="12">
        <v>1001694</v>
      </c>
      <c r="H48" s="11">
        <v>895</v>
      </c>
      <c r="I48" s="11">
        <v>82.8</v>
      </c>
      <c r="J48" s="17">
        <f>VLOOKUP(D48,'Figure 30 '!$B$4:$M$38,10,0)</f>
        <v>39.1</v>
      </c>
      <c r="K48" s="18">
        <v>0.8</v>
      </c>
      <c r="L48" s="17">
        <f t="shared" si="0"/>
        <v>31.28</v>
      </c>
    </row>
    <row r="49" spans="2:12" x14ac:dyDescent="0.25">
      <c r="B49" s="11">
        <v>47</v>
      </c>
      <c r="C49" s="14" t="s">
        <v>33</v>
      </c>
      <c r="D49" s="14" t="s">
        <v>33</v>
      </c>
      <c r="E49" s="12">
        <v>961587</v>
      </c>
      <c r="F49" s="13" t="s">
        <v>36</v>
      </c>
      <c r="G49" s="12">
        <v>1025682</v>
      </c>
      <c r="H49" s="11">
        <v>829</v>
      </c>
      <c r="I49" s="11">
        <v>86.42</v>
      </c>
      <c r="J49" s="17">
        <f>VLOOKUP(D49,'Figure 30 '!$B$4:$M$38,10,0)</f>
        <v>30.6</v>
      </c>
      <c r="K49" s="18">
        <v>0.7</v>
      </c>
      <c r="L49" s="17">
        <f t="shared" si="0"/>
        <v>21.419999999999998</v>
      </c>
    </row>
    <row r="50" spans="2:12" x14ac:dyDescent="0.25">
      <c r="B50" s="11">
        <v>48</v>
      </c>
      <c r="C50" s="14" t="s">
        <v>484</v>
      </c>
      <c r="D50" s="14" t="s">
        <v>19</v>
      </c>
      <c r="E50" s="12">
        <v>957352</v>
      </c>
      <c r="F50" s="13" t="s">
        <v>36</v>
      </c>
      <c r="G50" s="12">
        <v>968549</v>
      </c>
      <c r="H50" s="11">
        <v>933</v>
      </c>
      <c r="I50" s="11">
        <v>91.47</v>
      </c>
      <c r="J50" s="17">
        <f>VLOOKUP(D50,'Figure 30 '!$B$4:$M$38,10,0)</f>
        <v>41.9</v>
      </c>
      <c r="K50" s="18">
        <v>0.7</v>
      </c>
      <c r="L50" s="17">
        <f t="shared" si="0"/>
        <v>29.33</v>
      </c>
    </row>
    <row r="51" spans="2:12" x14ac:dyDescent="0.25">
      <c r="B51" s="11">
        <v>49</v>
      </c>
      <c r="C51" s="14" t="s">
        <v>483</v>
      </c>
      <c r="D51" s="14" t="s">
        <v>7</v>
      </c>
      <c r="E51" s="12">
        <v>951558</v>
      </c>
      <c r="F51" s="13" t="s">
        <v>36</v>
      </c>
      <c r="G51" s="12">
        <v>951558</v>
      </c>
      <c r="H51" s="11">
        <v>978</v>
      </c>
      <c r="I51" s="11">
        <v>82.8</v>
      </c>
      <c r="J51" s="17">
        <f>VLOOKUP(D51,'Figure 30 '!$B$4:$M$38,10,0)</f>
        <v>44.3</v>
      </c>
      <c r="K51" s="18">
        <v>0.7</v>
      </c>
      <c r="L51" s="17">
        <f t="shared" si="0"/>
        <v>31.009999999999994</v>
      </c>
    </row>
    <row r="52" spans="2:12" x14ac:dyDescent="0.25">
      <c r="B52" s="11">
        <v>50</v>
      </c>
      <c r="C52" s="14" t="s">
        <v>482</v>
      </c>
      <c r="D52" s="14" t="s">
        <v>13</v>
      </c>
      <c r="E52" s="12">
        <v>943788</v>
      </c>
      <c r="F52" s="13" t="s">
        <v>36</v>
      </c>
      <c r="G52" s="12">
        <v>943788</v>
      </c>
      <c r="H52" s="11">
        <v>989</v>
      </c>
      <c r="I52" s="11">
        <v>86.79</v>
      </c>
      <c r="J52" s="17">
        <f>VLOOKUP(D52,'Figure 30 '!$B$4:$M$38,10,0)</f>
        <v>32.9</v>
      </c>
      <c r="K52" s="18">
        <v>0.7</v>
      </c>
      <c r="L52" s="17">
        <f t="shared" si="0"/>
        <v>23.029999999999998</v>
      </c>
    </row>
    <row r="53" spans="2:12" x14ac:dyDescent="0.25">
      <c r="B53" s="11">
        <v>51</v>
      </c>
      <c r="C53" s="14" t="s">
        <v>481</v>
      </c>
      <c r="D53" s="14" t="s">
        <v>9</v>
      </c>
      <c r="E53" s="12">
        <v>903668</v>
      </c>
      <c r="F53" s="13" t="s">
        <v>36</v>
      </c>
      <c r="G53" s="12">
        <v>979933</v>
      </c>
      <c r="H53" s="11">
        <v>895</v>
      </c>
      <c r="I53" s="11">
        <v>68.25</v>
      </c>
      <c r="J53" s="17">
        <f>VLOOKUP(D53,'Figure 30 '!$B$4:$M$38,10,0)</f>
        <v>30.3</v>
      </c>
      <c r="K53" s="18">
        <v>0.7</v>
      </c>
      <c r="L53" s="17">
        <f t="shared" si="0"/>
        <v>21.21</v>
      </c>
    </row>
    <row r="54" spans="2:12" x14ac:dyDescent="0.25">
      <c r="B54" s="11">
        <v>52</v>
      </c>
      <c r="C54" s="14" t="s">
        <v>480</v>
      </c>
      <c r="D54" s="14" t="s">
        <v>13</v>
      </c>
      <c r="E54" s="12">
        <v>893062</v>
      </c>
      <c r="F54" s="13" t="s">
        <v>36</v>
      </c>
      <c r="G54" s="12">
        <v>983893</v>
      </c>
      <c r="H54" s="11">
        <v>999</v>
      </c>
      <c r="I54" s="11">
        <v>87.67</v>
      </c>
      <c r="J54" s="17">
        <f>VLOOKUP(D54,'Figure 30 '!$B$4:$M$38,10,0)</f>
        <v>32.9</v>
      </c>
      <c r="K54" s="18">
        <v>0.7</v>
      </c>
      <c r="L54" s="17">
        <f t="shared" si="0"/>
        <v>23.029999999999998</v>
      </c>
    </row>
    <row r="55" spans="2:12" x14ac:dyDescent="0.25">
      <c r="B55" s="11">
        <v>53</v>
      </c>
      <c r="C55" s="14" t="s">
        <v>479</v>
      </c>
      <c r="D55" s="14" t="s">
        <v>9</v>
      </c>
      <c r="E55" s="12">
        <v>887871</v>
      </c>
      <c r="F55" s="13" t="s">
        <v>36</v>
      </c>
      <c r="G55" s="12">
        <v>887871</v>
      </c>
      <c r="H55" s="11">
        <v>911</v>
      </c>
      <c r="I55" s="11">
        <v>68.75</v>
      </c>
      <c r="J55" s="17">
        <f>VLOOKUP(D55,'Figure 30 '!$B$4:$M$38,10,0)</f>
        <v>30.3</v>
      </c>
      <c r="K55" s="18">
        <v>0.7</v>
      </c>
      <c r="L55" s="17">
        <f t="shared" si="0"/>
        <v>21.21</v>
      </c>
    </row>
    <row r="56" spans="2:12" x14ac:dyDescent="0.25">
      <c r="B56" s="11">
        <v>54</v>
      </c>
      <c r="C56" s="14" t="s">
        <v>478</v>
      </c>
      <c r="D56" s="14" t="s">
        <v>22</v>
      </c>
      <c r="E56" s="12">
        <v>876969</v>
      </c>
      <c r="F56" s="13" t="s">
        <v>36</v>
      </c>
      <c r="G56" s="12">
        <v>901968</v>
      </c>
      <c r="H56" s="11">
        <v>846</v>
      </c>
      <c r="I56" s="11">
        <v>87.52</v>
      </c>
      <c r="J56" s="17">
        <f>VLOOKUP(D56,'Figure 30 '!$B$4:$M$38,10,0)</f>
        <v>34.6</v>
      </c>
      <c r="K56" s="18">
        <v>0.7</v>
      </c>
      <c r="L56" s="17">
        <f t="shared" si="0"/>
        <v>24.22</v>
      </c>
    </row>
    <row r="57" spans="2:12" x14ac:dyDescent="0.25">
      <c r="B57" s="11">
        <v>55</v>
      </c>
      <c r="C57" s="14" t="s">
        <v>477</v>
      </c>
      <c r="D57" s="14" t="s">
        <v>9</v>
      </c>
      <c r="E57" s="12">
        <v>874408</v>
      </c>
      <c r="F57" s="13" t="s">
        <v>36</v>
      </c>
      <c r="G57" s="12">
        <v>909559</v>
      </c>
      <c r="H57" s="11">
        <v>894</v>
      </c>
      <c r="I57" s="11">
        <v>68.52</v>
      </c>
      <c r="J57" s="17">
        <f>VLOOKUP(D57,'Figure 30 '!$B$4:$M$38,10,0)</f>
        <v>30.3</v>
      </c>
      <c r="K57" s="18">
        <v>0.7</v>
      </c>
      <c r="L57" s="17">
        <f t="shared" si="0"/>
        <v>21.21</v>
      </c>
    </row>
    <row r="58" spans="2:12" x14ac:dyDescent="0.25">
      <c r="B58" s="11">
        <v>56</v>
      </c>
      <c r="C58" s="14" t="s">
        <v>476</v>
      </c>
      <c r="D58" s="14" t="s">
        <v>20</v>
      </c>
      <c r="E58" s="12">
        <v>862886</v>
      </c>
      <c r="F58" s="13" t="s">
        <v>36</v>
      </c>
      <c r="G58" s="12">
        <v>873725</v>
      </c>
      <c r="H58" s="11">
        <v>886</v>
      </c>
      <c r="I58" s="11">
        <v>86.22</v>
      </c>
      <c r="J58" s="17">
        <f>VLOOKUP(D58,'Figure 30 '!$B$4:$M$38,10,0)</f>
        <v>30.6</v>
      </c>
      <c r="K58" s="18">
        <v>0.7</v>
      </c>
      <c r="L58" s="17">
        <f t="shared" si="0"/>
        <v>21.419999999999998</v>
      </c>
    </row>
    <row r="59" spans="2:12" x14ac:dyDescent="0.25">
      <c r="B59" s="11">
        <v>57</v>
      </c>
      <c r="C59" s="14" t="s">
        <v>475</v>
      </c>
      <c r="D59" s="14" t="s">
        <v>12</v>
      </c>
      <c r="E59" s="12">
        <v>847387</v>
      </c>
      <c r="F59" s="13" t="s">
        <v>36</v>
      </c>
      <c r="G59" s="12">
        <v>1021717</v>
      </c>
      <c r="H59" s="11">
        <v>1025</v>
      </c>
      <c r="I59" s="11">
        <v>91.38</v>
      </c>
      <c r="J59" s="17">
        <f>VLOOKUP(D59,'Figure 30 '!$B$4:$M$38,10,0)</f>
        <v>46.3</v>
      </c>
      <c r="K59" s="18">
        <v>0.7</v>
      </c>
      <c r="L59" s="17">
        <f t="shared" si="0"/>
        <v>32.409999999999997</v>
      </c>
    </row>
    <row r="60" spans="2:12" x14ac:dyDescent="0.25">
      <c r="B60" s="11">
        <v>58</v>
      </c>
      <c r="C60" s="14" t="s">
        <v>474</v>
      </c>
      <c r="D60" s="14" t="s">
        <v>15</v>
      </c>
      <c r="E60" s="12">
        <v>843402</v>
      </c>
      <c r="F60" s="13" t="s">
        <v>36</v>
      </c>
      <c r="G60" s="12">
        <v>881988</v>
      </c>
      <c r="H60" s="11">
        <v>890</v>
      </c>
      <c r="I60" s="11">
        <v>91.87</v>
      </c>
      <c r="J60" s="17">
        <f>VLOOKUP(D60,'Figure 30 '!$B$4:$M$38,10,0)</f>
        <v>41.7</v>
      </c>
      <c r="K60" s="18">
        <v>0.7</v>
      </c>
      <c r="L60" s="17">
        <f t="shared" si="0"/>
        <v>29.19</v>
      </c>
    </row>
    <row r="61" spans="2:12" x14ac:dyDescent="0.25">
      <c r="B61" s="11">
        <v>59</v>
      </c>
      <c r="C61" s="14" t="s">
        <v>473</v>
      </c>
      <c r="D61" s="14" t="s">
        <v>12</v>
      </c>
      <c r="E61" s="12">
        <v>829267</v>
      </c>
      <c r="F61" s="13" t="s">
        <v>36</v>
      </c>
      <c r="G61" s="12">
        <v>919150</v>
      </c>
      <c r="H61" s="11">
        <v>987</v>
      </c>
      <c r="I61" s="11">
        <v>84.42</v>
      </c>
      <c r="J61" s="17">
        <f>VLOOKUP(D61,'Figure 30 '!$B$4:$M$38,10,0)</f>
        <v>46.3</v>
      </c>
      <c r="K61" s="18">
        <v>0.7</v>
      </c>
      <c r="L61" s="17">
        <f t="shared" si="0"/>
        <v>32.409999999999997</v>
      </c>
    </row>
    <row r="62" spans="2:12" x14ac:dyDescent="0.25">
      <c r="B62" s="11">
        <v>60</v>
      </c>
      <c r="C62" s="14" t="s">
        <v>472</v>
      </c>
      <c r="D62" s="14" t="s">
        <v>7</v>
      </c>
      <c r="E62" s="12">
        <v>809378</v>
      </c>
      <c r="F62" s="13" t="s">
        <v>36</v>
      </c>
      <c r="G62" s="12">
        <v>809378</v>
      </c>
      <c r="H62" s="11">
        <v>886</v>
      </c>
      <c r="I62" s="11">
        <v>90.98</v>
      </c>
      <c r="J62" s="17">
        <f>VLOOKUP(D62,'Figure 30 '!$B$4:$M$38,10,0)</f>
        <v>44.3</v>
      </c>
      <c r="K62" s="18">
        <v>0.7</v>
      </c>
      <c r="L62" s="17">
        <f t="shared" si="0"/>
        <v>31.009999999999994</v>
      </c>
    </row>
    <row r="63" spans="2:12" x14ac:dyDescent="0.25">
      <c r="B63" s="11">
        <v>61</v>
      </c>
      <c r="C63" s="14" t="s">
        <v>471</v>
      </c>
      <c r="D63" s="14" t="s">
        <v>18</v>
      </c>
      <c r="E63" s="12">
        <v>743691</v>
      </c>
      <c r="F63" s="13" t="s">
        <v>36</v>
      </c>
      <c r="G63" s="12">
        <v>1687406</v>
      </c>
      <c r="H63" s="11">
        <v>1054</v>
      </c>
      <c r="I63" s="11">
        <v>95.1</v>
      </c>
      <c r="J63" s="17">
        <f>VLOOKUP(D63,'Figure 30 '!$B$4:$M$38,10,0)</f>
        <v>41.9</v>
      </c>
      <c r="K63" s="18">
        <v>0.7</v>
      </c>
      <c r="L63" s="17">
        <f t="shared" si="0"/>
        <v>29.33</v>
      </c>
    </row>
    <row r="64" spans="2:12" x14ac:dyDescent="0.25">
      <c r="B64" s="11">
        <v>62</v>
      </c>
      <c r="C64" s="14" t="s">
        <v>470</v>
      </c>
      <c r="D64" s="14" t="s">
        <v>7</v>
      </c>
      <c r="E64" s="12">
        <v>709665</v>
      </c>
      <c r="F64" s="13" t="s">
        <v>36</v>
      </c>
      <c r="G64" s="12">
        <v>737411</v>
      </c>
      <c r="H64" s="11">
        <v>709</v>
      </c>
      <c r="I64" s="11">
        <v>79.48</v>
      </c>
      <c r="J64" s="17">
        <f>VLOOKUP(D64,'Figure 30 '!$B$4:$M$38,10,0)</f>
        <v>44.3</v>
      </c>
      <c r="K64" s="18">
        <v>0.7</v>
      </c>
      <c r="L64" s="17">
        <f t="shared" si="0"/>
        <v>31.009999999999994</v>
      </c>
    </row>
    <row r="65" spans="2:12" x14ac:dyDescent="0.25">
      <c r="B65" s="11">
        <v>63</v>
      </c>
      <c r="C65" s="14" t="s">
        <v>469</v>
      </c>
      <c r="D65" s="14" t="s">
        <v>9</v>
      </c>
      <c r="E65" s="12">
        <v>705478</v>
      </c>
      <c r="F65" s="13" t="s">
        <v>36</v>
      </c>
      <c r="G65" s="12">
        <v>705478</v>
      </c>
      <c r="H65" s="11">
        <v>898</v>
      </c>
      <c r="I65" s="11">
        <v>76.319999999999993</v>
      </c>
      <c r="J65" s="17">
        <f>VLOOKUP(D65,'Figure 30 '!$B$4:$M$38,10,0)</f>
        <v>30.3</v>
      </c>
      <c r="K65" s="18">
        <v>0.7</v>
      </c>
      <c r="L65" s="17">
        <f t="shared" si="0"/>
        <v>21.21</v>
      </c>
    </row>
    <row r="66" spans="2:12" x14ac:dyDescent="0.25">
      <c r="B66" s="11">
        <v>64</v>
      </c>
      <c r="C66" s="14" t="s">
        <v>468</v>
      </c>
      <c r="D66" s="14" t="s">
        <v>9</v>
      </c>
      <c r="E66" s="12">
        <v>673446</v>
      </c>
      <c r="F66" s="13" t="s">
        <v>36</v>
      </c>
      <c r="G66" s="12">
        <v>692519</v>
      </c>
      <c r="H66" s="11">
        <v>903</v>
      </c>
      <c r="I66" s="11">
        <v>83.91</v>
      </c>
      <c r="J66" s="17">
        <f>VLOOKUP(D66,'Figure 30 '!$B$4:$M$38,10,0)</f>
        <v>30.3</v>
      </c>
      <c r="K66" s="18">
        <v>0.7</v>
      </c>
      <c r="L66" s="17">
        <f t="shared" si="0"/>
        <v>21.21</v>
      </c>
    </row>
    <row r="67" spans="2:12" x14ac:dyDescent="0.25">
      <c r="B67" s="11">
        <v>65</v>
      </c>
      <c r="C67" s="14" t="s">
        <v>467</v>
      </c>
      <c r="D67" s="14" t="s">
        <v>14</v>
      </c>
      <c r="E67" s="12">
        <v>647508</v>
      </c>
      <c r="F67" s="13" t="s">
        <v>36</v>
      </c>
      <c r="G67" s="12">
        <v>673952</v>
      </c>
      <c r="H67" s="11">
        <v>1019</v>
      </c>
      <c r="I67" s="11">
        <v>80.400000000000006</v>
      </c>
      <c r="J67" s="17">
        <f>VLOOKUP(D67,'Figure 30 '!$B$4:$M$38,10,0)</f>
        <v>37</v>
      </c>
      <c r="K67" s="18">
        <v>0.7</v>
      </c>
      <c r="L67" s="17">
        <f t="shared" si="0"/>
        <v>25.9</v>
      </c>
    </row>
    <row r="68" spans="2:12" x14ac:dyDescent="0.25">
      <c r="B68" s="11">
        <v>66</v>
      </c>
      <c r="C68" s="14" t="s">
        <v>466</v>
      </c>
      <c r="D68" s="14" t="s">
        <v>7</v>
      </c>
      <c r="E68" s="12">
        <v>647057</v>
      </c>
      <c r="F68" s="13" t="s">
        <v>36</v>
      </c>
      <c r="G68" s="12">
        <v>647057</v>
      </c>
      <c r="H68" s="11">
        <v>961</v>
      </c>
      <c r="I68" s="11">
        <v>92.07</v>
      </c>
      <c r="J68" s="17">
        <f>VLOOKUP(D68,'Figure 30 '!$B$4:$M$38,10,0)</f>
        <v>44.3</v>
      </c>
      <c r="K68" s="18">
        <v>0.7</v>
      </c>
      <c r="L68" s="17">
        <f t="shared" ref="L68:L131" si="1">J68*K68</f>
        <v>31.009999999999994</v>
      </c>
    </row>
    <row r="69" spans="2:12" x14ac:dyDescent="0.25">
      <c r="B69" s="11">
        <v>67</v>
      </c>
      <c r="C69" s="14" t="s">
        <v>465</v>
      </c>
      <c r="D69" s="14" t="s">
        <v>11</v>
      </c>
      <c r="E69" s="12">
        <v>644406</v>
      </c>
      <c r="F69" s="13" t="s">
        <v>36</v>
      </c>
      <c r="G69" s="12">
        <v>644406</v>
      </c>
      <c r="H69" s="11">
        <v>904</v>
      </c>
      <c r="I69" s="11">
        <v>79.290000000000006</v>
      </c>
      <c r="J69" s="17">
        <f>VLOOKUP(D69,'Figure 30 '!$B$4:$M$38,10,0)</f>
        <v>39.1</v>
      </c>
      <c r="K69" s="18">
        <v>0.7</v>
      </c>
      <c r="L69" s="17">
        <f t="shared" si="1"/>
        <v>27.37</v>
      </c>
    </row>
    <row r="70" spans="2:12" x14ac:dyDescent="0.25">
      <c r="B70" s="11">
        <v>68</v>
      </c>
      <c r="C70" s="14" t="s">
        <v>464</v>
      </c>
      <c r="D70" s="14" t="s">
        <v>9</v>
      </c>
      <c r="E70" s="12">
        <v>637272</v>
      </c>
      <c r="F70" s="13" t="s">
        <v>36</v>
      </c>
      <c r="G70" s="12">
        <v>637272</v>
      </c>
      <c r="H70" s="11">
        <v>824</v>
      </c>
      <c r="I70" s="11">
        <v>86.53</v>
      </c>
      <c r="J70" s="17">
        <f>VLOOKUP(D70,'Figure 30 '!$B$4:$M$38,10,0)</f>
        <v>30.3</v>
      </c>
      <c r="K70" s="18">
        <v>0.7</v>
      </c>
      <c r="L70" s="17">
        <f t="shared" si="1"/>
        <v>21.21</v>
      </c>
    </row>
    <row r="71" spans="2:12" x14ac:dyDescent="0.25">
      <c r="B71" s="11">
        <v>69</v>
      </c>
      <c r="C71" s="14" t="s">
        <v>463</v>
      </c>
      <c r="D71" s="14" t="s">
        <v>17</v>
      </c>
      <c r="E71" s="12">
        <v>631364</v>
      </c>
      <c r="F71" s="13" t="s">
        <v>36</v>
      </c>
      <c r="G71" s="12">
        <v>1337131</v>
      </c>
      <c r="H71" s="11">
        <v>920</v>
      </c>
      <c r="I71" s="11">
        <v>86.91</v>
      </c>
      <c r="J71" s="17">
        <f>VLOOKUP(D71,'Figure 30 '!$B$4:$M$38,10,0)</f>
        <v>17.100000000000001</v>
      </c>
      <c r="K71" s="18">
        <v>0.7</v>
      </c>
      <c r="L71" s="17">
        <f t="shared" si="1"/>
        <v>11.97</v>
      </c>
    </row>
    <row r="72" spans="2:12" x14ac:dyDescent="0.25">
      <c r="B72" s="11">
        <v>70</v>
      </c>
      <c r="C72" s="14" t="s">
        <v>462</v>
      </c>
      <c r="D72" s="14" t="s">
        <v>21</v>
      </c>
      <c r="E72" s="12">
        <v>625700</v>
      </c>
      <c r="F72" s="13" t="s">
        <v>36</v>
      </c>
      <c r="G72" s="12">
        <v>625700</v>
      </c>
      <c r="H72" s="11">
        <v>941</v>
      </c>
      <c r="I72" s="11">
        <v>86.63</v>
      </c>
      <c r="J72" s="17">
        <f>VLOOKUP(D72,'Figure 30 '!$B$4:$M$38,10,0)</f>
        <v>23.4</v>
      </c>
      <c r="K72" s="18">
        <v>0.7</v>
      </c>
      <c r="L72" s="17">
        <f t="shared" si="1"/>
        <v>16.38</v>
      </c>
    </row>
    <row r="73" spans="2:12" x14ac:dyDescent="0.25">
      <c r="B73" s="11">
        <v>71</v>
      </c>
      <c r="C73" s="14" t="s">
        <v>461</v>
      </c>
      <c r="D73" s="14" t="s">
        <v>14</v>
      </c>
      <c r="E73" s="12">
        <v>615998</v>
      </c>
      <c r="F73" s="13" t="s">
        <v>36</v>
      </c>
      <c r="G73" s="12">
        <v>759594</v>
      </c>
      <c r="H73" s="11">
        <v>997</v>
      </c>
      <c r="I73" s="11">
        <v>83.3</v>
      </c>
      <c r="J73" s="17">
        <f>VLOOKUP(D73,'Figure 30 '!$B$4:$M$38,10,0)</f>
        <v>37</v>
      </c>
      <c r="K73" s="18">
        <v>0.7</v>
      </c>
      <c r="L73" s="17">
        <f t="shared" si="1"/>
        <v>25.9</v>
      </c>
    </row>
    <row r="74" spans="2:12" x14ac:dyDescent="0.25">
      <c r="B74" s="11">
        <v>72</v>
      </c>
      <c r="C74" s="14" t="s">
        <v>460</v>
      </c>
      <c r="D74" s="14" t="s">
        <v>15</v>
      </c>
      <c r="E74" s="12">
        <v>610189</v>
      </c>
      <c r="F74" s="13" t="s">
        <v>36</v>
      </c>
      <c r="G74" s="12">
        <v>658986</v>
      </c>
      <c r="H74" s="11">
        <v>930</v>
      </c>
      <c r="I74" s="11">
        <v>91</v>
      </c>
      <c r="J74" s="17">
        <f>VLOOKUP(D74,'Figure 30 '!$B$4:$M$38,10,0)</f>
        <v>41.7</v>
      </c>
      <c r="K74" s="18">
        <v>0.7</v>
      </c>
      <c r="L74" s="17">
        <f t="shared" si="1"/>
        <v>29.19</v>
      </c>
    </row>
    <row r="75" spans="2:12" x14ac:dyDescent="0.25">
      <c r="B75" s="11">
        <v>73</v>
      </c>
      <c r="C75" s="14" t="s">
        <v>459</v>
      </c>
      <c r="D75" s="14" t="s">
        <v>9</v>
      </c>
      <c r="E75" s="12">
        <v>604214</v>
      </c>
      <c r="F75" s="13" t="s">
        <v>36</v>
      </c>
      <c r="G75" s="12">
        <v>604214</v>
      </c>
      <c r="H75" s="11">
        <v>892</v>
      </c>
      <c r="I75" s="11">
        <v>66.319999999999993</v>
      </c>
      <c r="J75" s="17">
        <f>VLOOKUP(D75,'Figure 30 '!$B$4:$M$38,10,0)</f>
        <v>30.3</v>
      </c>
      <c r="K75" s="18">
        <v>0.7</v>
      </c>
      <c r="L75" s="17">
        <f t="shared" si="1"/>
        <v>21.21</v>
      </c>
    </row>
    <row r="76" spans="2:12" x14ac:dyDescent="0.25">
      <c r="B76" s="11">
        <v>74</v>
      </c>
      <c r="C76" s="14" t="s">
        <v>458</v>
      </c>
      <c r="D76" s="14" t="s">
        <v>18</v>
      </c>
      <c r="E76" s="12">
        <v>602046</v>
      </c>
      <c r="F76" s="13" t="s">
        <v>36</v>
      </c>
      <c r="G76" s="12">
        <v>2117990</v>
      </c>
      <c r="H76" s="11">
        <v>1027</v>
      </c>
      <c r="I76" s="11">
        <v>97.36</v>
      </c>
      <c r="J76" s="17">
        <f>VLOOKUP(D76,'Figure 30 '!$B$4:$M$38,10,0)</f>
        <v>41.9</v>
      </c>
      <c r="K76" s="18">
        <v>0.7</v>
      </c>
      <c r="L76" s="17">
        <f t="shared" si="1"/>
        <v>29.33</v>
      </c>
    </row>
    <row r="77" spans="2:12" x14ac:dyDescent="0.25">
      <c r="B77" s="11">
        <v>75</v>
      </c>
      <c r="C77" s="14" t="s">
        <v>457</v>
      </c>
      <c r="D77" s="14" t="s">
        <v>6</v>
      </c>
      <c r="E77" s="12">
        <v>593368</v>
      </c>
      <c r="F77" s="13" t="s">
        <v>36</v>
      </c>
      <c r="G77" s="12">
        <v>606282</v>
      </c>
      <c r="H77" s="11">
        <v>921</v>
      </c>
      <c r="I77" s="11">
        <v>84.7</v>
      </c>
      <c r="J77" s="17">
        <f>VLOOKUP(D77,'Figure 30 '!$B$4:$M$38,10,0)</f>
        <v>49.3</v>
      </c>
      <c r="K77" s="18">
        <v>0.7</v>
      </c>
      <c r="L77" s="17">
        <f t="shared" si="1"/>
        <v>34.51</v>
      </c>
    </row>
    <row r="78" spans="2:12" x14ac:dyDescent="0.25">
      <c r="B78" s="11">
        <v>76</v>
      </c>
      <c r="C78" s="14" t="s">
        <v>456</v>
      </c>
      <c r="D78" s="14" t="s">
        <v>25</v>
      </c>
      <c r="E78" s="12">
        <v>569578</v>
      </c>
      <c r="F78" s="13" t="s">
        <v>36</v>
      </c>
      <c r="G78" s="12">
        <v>714223</v>
      </c>
      <c r="H78" s="11">
        <v>907</v>
      </c>
      <c r="I78" s="11">
        <v>88.36</v>
      </c>
      <c r="J78" s="17">
        <f>VLOOKUP(D78,'Figure 30 '!$B$4:$M$38,10,0)</f>
        <v>36.5</v>
      </c>
      <c r="K78" s="18">
        <v>0.7</v>
      </c>
      <c r="L78" s="17">
        <f t="shared" si="1"/>
        <v>25.549999999999997</v>
      </c>
    </row>
    <row r="79" spans="2:12" x14ac:dyDescent="0.25">
      <c r="B79" s="11">
        <v>77</v>
      </c>
      <c r="C79" s="14" t="s">
        <v>455</v>
      </c>
      <c r="D79" s="14" t="s">
        <v>4</v>
      </c>
      <c r="E79" s="12">
        <v>566517</v>
      </c>
      <c r="F79" s="13" t="s">
        <v>36</v>
      </c>
      <c r="G79" s="12">
        <v>581409</v>
      </c>
      <c r="H79" s="11">
        <v>925</v>
      </c>
      <c r="I79" s="11">
        <v>86.02</v>
      </c>
      <c r="J79" s="17">
        <f>VLOOKUP(D79,'Figure 30 '!$B$4:$M$38,10,0)</f>
        <v>36.4</v>
      </c>
      <c r="K79" s="18">
        <v>0.7</v>
      </c>
      <c r="L79" s="17">
        <f t="shared" si="1"/>
        <v>25.479999999999997</v>
      </c>
    </row>
    <row r="80" spans="2:12" x14ac:dyDescent="0.25">
      <c r="B80" s="11">
        <v>78</v>
      </c>
      <c r="C80" s="14" t="s">
        <v>454</v>
      </c>
      <c r="D80" s="14" t="s">
        <v>4</v>
      </c>
      <c r="E80" s="12">
        <v>563917</v>
      </c>
      <c r="F80" s="13" t="s">
        <v>36</v>
      </c>
      <c r="G80" s="12">
        <v>1243008</v>
      </c>
      <c r="H80" s="11">
        <v>929</v>
      </c>
      <c r="I80" s="11">
        <v>83.3</v>
      </c>
      <c r="J80" s="17">
        <f>VLOOKUP(D80,'Figure 30 '!$B$4:$M$38,10,0)</f>
        <v>36.4</v>
      </c>
      <c r="K80" s="18">
        <v>0.7</v>
      </c>
      <c r="L80" s="17">
        <f t="shared" si="1"/>
        <v>25.479999999999997</v>
      </c>
    </row>
    <row r="81" spans="2:12" x14ac:dyDescent="0.25">
      <c r="B81" s="11">
        <v>79</v>
      </c>
      <c r="C81" s="14" t="s">
        <v>453</v>
      </c>
      <c r="D81" s="14" t="s">
        <v>7</v>
      </c>
      <c r="E81" s="12">
        <v>550439</v>
      </c>
      <c r="F81" s="13" t="s">
        <v>36</v>
      </c>
      <c r="G81" s="12">
        <v>550439</v>
      </c>
      <c r="H81" s="11">
        <v>928</v>
      </c>
      <c r="I81" s="11">
        <v>85.93</v>
      </c>
      <c r="J81" s="17">
        <f>VLOOKUP(D81,'Figure 30 '!$B$4:$M$38,10,0)</f>
        <v>44.3</v>
      </c>
      <c r="K81" s="18">
        <v>0.7</v>
      </c>
      <c r="L81" s="17">
        <f t="shared" si="1"/>
        <v>31.009999999999994</v>
      </c>
    </row>
    <row r="82" spans="2:12" x14ac:dyDescent="0.25">
      <c r="B82" s="11">
        <v>80</v>
      </c>
      <c r="C82" s="14" t="s">
        <v>452</v>
      </c>
      <c r="D82" s="14" t="s">
        <v>7</v>
      </c>
      <c r="E82" s="12">
        <v>549236</v>
      </c>
      <c r="F82" s="13" t="s">
        <v>36</v>
      </c>
      <c r="G82" s="12">
        <v>549236</v>
      </c>
      <c r="H82" s="11">
        <v>959</v>
      </c>
      <c r="I82" s="11">
        <v>90.61</v>
      </c>
      <c r="J82" s="17">
        <f>VLOOKUP(D82,'Figure 30 '!$B$4:$M$38,10,0)</f>
        <v>44.3</v>
      </c>
      <c r="K82" s="18">
        <v>0.7</v>
      </c>
      <c r="L82" s="17">
        <f t="shared" si="1"/>
        <v>31.009999999999994</v>
      </c>
    </row>
    <row r="83" spans="2:12" x14ac:dyDescent="0.25">
      <c r="B83" s="11">
        <v>81</v>
      </c>
      <c r="C83" s="14" t="s">
        <v>451</v>
      </c>
      <c r="D83" s="14" t="s">
        <v>11</v>
      </c>
      <c r="E83" s="12">
        <v>542321</v>
      </c>
      <c r="F83" s="13" t="s">
        <v>36</v>
      </c>
      <c r="G83" s="12">
        <v>551360</v>
      </c>
      <c r="H83" s="11">
        <v>947</v>
      </c>
      <c r="I83" s="11">
        <v>86.52</v>
      </c>
      <c r="J83" s="17">
        <f>VLOOKUP(D83,'Figure 30 '!$B$4:$M$38,10,0)</f>
        <v>39.1</v>
      </c>
      <c r="K83" s="18">
        <v>0.7</v>
      </c>
      <c r="L83" s="17">
        <f t="shared" si="1"/>
        <v>27.37</v>
      </c>
    </row>
    <row r="84" spans="2:12" x14ac:dyDescent="0.25">
      <c r="B84" s="11">
        <v>82</v>
      </c>
      <c r="C84" s="14" t="s">
        <v>450</v>
      </c>
      <c r="D84" s="14" t="s">
        <v>13</v>
      </c>
      <c r="E84" s="12">
        <v>533587</v>
      </c>
      <c r="F84" s="13" t="s">
        <v>36</v>
      </c>
      <c r="G84" s="12">
        <v>541617</v>
      </c>
      <c r="H84" s="11">
        <v>964</v>
      </c>
      <c r="I84" s="11">
        <v>82.3</v>
      </c>
      <c r="J84" s="17">
        <f>VLOOKUP(D84,'Figure 30 '!$B$4:$M$38,10,0)</f>
        <v>32.9</v>
      </c>
      <c r="K84" s="18">
        <v>0.7</v>
      </c>
      <c r="L84" s="17">
        <f t="shared" si="1"/>
        <v>23.029999999999998</v>
      </c>
    </row>
    <row r="85" spans="2:12" x14ac:dyDescent="0.25">
      <c r="B85" s="11">
        <v>83</v>
      </c>
      <c r="C85" s="14" t="s">
        <v>449</v>
      </c>
      <c r="D85" s="14" t="s">
        <v>9</v>
      </c>
      <c r="E85" s="12">
        <v>516082</v>
      </c>
      <c r="F85" s="13" t="s">
        <v>36</v>
      </c>
      <c r="G85" s="12">
        <v>516082</v>
      </c>
      <c r="H85" s="11">
        <v>876</v>
      </c>
      <c r="I85" s="11">
        <v>72.14</v>
      </c>
      <c r="J85" s="17">
        <f>VLOOKUP(D85,'Figure 30 '!$B$4:$M$38,10,0)</f>
        <v>30.3</v>
      </c>
      <c r="K85" s="18">
        <v>0.7</v>
      </c>
      <c r="L85" s="17">
        <f t="shared" si="1"/>
        <v>21.21</v>
      </c>
    </row>
    <row r="86" spans="2:12" x14ac:dyDescent="0.25">
      <c r="B86" s="11">
        <v>84</v>
      </c>
      <c r="C86" s="14" t="s">
        <v>448</v>
      </c>
      <c r="D86" s="14" t="s">
        <v>10</v>
      </c>
      <c r="E86" s="12">
        <v>515215</v>
      </c>
      <c r="F86" s="13" t="s">
        <v>36</v>
      </c>
      <c r="G86" s="12">
        <v>515215</v>
      </c>
      <c r="H86" s="11">
        <v>945</v>
      </c>
      <c r="I86" s="11">
        <v>84.43</v>
      </c>
      <c r="J86" s="17">
        <f>VLOOKUP(D86,'Figure 30 '!$B$4:$M$38,10,0)</f>
        <v>31</v>
      </c>
      <c r="K86" s="18">
        <v>0.7</v>
      </c>
      <c r="L86" s="17">
        <f t="shared" si="1"/>
        <v>21.7</v>
      </c>
    </row>
    <row r="87" spans="2:12" x14ac:dyDescent="0.25">
      <c r="B87" s="11">
        <v>85</v>
      </c>
      <c r="C87" s="14" t="s">
        <v>447</v>
      </c>
      <c r="D87" s="14" t="s">
        <v>4</v>
      </c>
      <c r="E87" s="12">
        <v>513264</v>
      </c>
      <c r="F87" s="13" t="s">
        <v>36</v>
      </c>
      <c r="G87" s="12">
        <v>701489</v>
      </c>
      <c r="H87" s="11">
        <v>946</v>
      </c>
      <c r="I87" s="11">
        <v>85.91</v>
      </c>
      <c r="J87" s="17">
        <f>VLOOKUP(D87,'Figure 30 '!$B$4:$M$38,10,0)</f>
        <v>36.4</v>
      </c>
      <c r="K87" s="18">
        <v>0.7</v>
      </c>
      <c r="L87" s="17">
        <f t="shared" si="1"/>
        <v>25.479999999999997</v>
      </c>
    </row>
    <row r="88" spans="2:12" x14ac:dyDescent="0.25">
      <c r="B88" s="11">
        <v>86</v>
      </c>
      <c r="C88" s="14" t="s">
        <v>446</v>
      </c>
      <c r="D88" s="14" t="s">
        <v>7</v>
      </c>
      <c r="E88" s="12">
        <v>506098</v>
      </c>
      <c r="F88" s="13" t="s">
        <v>36</v>
      </c>
      <c r="G88" s="12">
        <v>506098</v>
      </c>
      <c r="H88" s="11">
        <v>881</v>
      </c>
      <c r="I88" s="11">
        <v>87.49</v>
      </c>
      <c r="J88" s="17">
        <f>VLOOKUP(D88,'Figure 30 '!$B$4:$M$38,10,0)</f>
        <v>44.3</v>
      </c>
      <c r="K88" s="18">
        <v>0.7</v>
      </c>
      <c r="L88" s="17">
        <f t="shared" si="1"/>
        <v>31.009999999999994</v>
      </c>
    </row>
    <row r="89" spans="2:12" x14ac:dyDescent="0.25">
      <c r="B89" s="11">
        <v>87</v>
      </c>
      <c r="C89" s="14" t="s">
        <v>445</v>
      </c>
      <c r="D89" s="14" t="s">
        <v>9</v>
      </c>
      <c r="E89" s="12">
        <v>505693</v>
      </c>
      <c r="F89" s="13" t="s">
        <v>36</v>
      </c>
      <c r="G89" s="12">
        <v>549391</v>
      </c>
      <c r="H89" s="11">
        <v>905</v>
      </c>
      <c r="I89" s="11">
        <v>83.02</v>
      </c>
      <c r="J89" s="17">
        <f>VLOOKUP(D89,'Figure 30 '!$B$4:$M$38,10,0)</f>
        <v>30.3</v>
      </c>
      <c r="K89" s="18">
        <v>0.7</v>
      </c>
      <c r="L89" s="17">
        <f t="shared" si="1"/>
        <v>21.21</v>
      </c>
    </row>
    <row r="90" spans="2:12" x14ac:dyDescent="0.25">
      <c r="B90" s="11">
        <v>88</v>
      </c>
      <c r="C90" s="14" t="s">
        <v>444</v>
      </c>
      <c r="D90" s="14" t="s">
        <v>7</v>
      </c>
      <c r="E90" s="12">
        <v>502793</v>
      </c>
      <c r="F90" s="13" t="s">
        <v>36</v>
      </c>
      <c r="G90" s="12">
        <v>502793</v>
      </c>
      <c r="H90" s="11">
        <v>982</v>
      </c>
      <c r="I90" s="11">
        <v>85.91</v>
      </c>
      <c r="J90" s="17">
        <f>VLOOKUP(D90,'Figure 30 '!$B$4:$M$38,10,0)</f>
        <v>44.3</v>
      </c>
      <c r="K90" s="18">
        <v>0.7</v>
      </c>
      <c r="L90" s="17">
        <f t="shared" si="1"/>
        <v>31.009999999999994</v>
      </c>
    </row>
    <row r="91" spans="2:12" x14ac:dyDescent="0.25">
      <c r="B91" s="11">
        <v>89</v>
      </c>
      <c r="C91" s="14" t="s">
        <v>443</v>
      </c>
      <c r="D91" s="14" t="s">
        <v>24</v>
      </c>
      <c r="E91" s="12">
        <v>502197</v>
      </c>
      <c r="F91" s="13" t="s">
        <v>36</v>
      </c>
      <c r="G91" s="12">
        <v>651826</v>
      </c>
      <c r="H91" s="11">
        <v>908</v>
      </c>
      <c r="I91" s="11">
        <v>90.14</v>
      </c>
      <c r="J91" s="17">
        <f>VLOOKUP(D91,'Figure 30 '!$B$4:$M$38,10,0)</f>
        <v>27.3</v>
      </c>
      <c r="K91" s="18">
        <v>0.7</v>
      </c>
      <c r="L91" s="17">
        <f t="shared" si="1"/>
        <v>19.11</v>
      </c>
    </row>
    <row r="92" spans="2:12" x14ac:dyDescent="0.25">
      <c r="B92" s="11">
        <v>90</v>
      </c>
      <c r="C92" s="14" t="s">
        <v>442</v>
      </c>
      <c r="D92" s="14" t="s">
        <v>14</v>
      </c>
      <c r="E92" s="12">
        <v>499575</v>
      </c>
      <c r="F92" s="13" t="s">
        <v>36</v>
      </c>
      <c r="G92" s="12">
        <v>564148</v>
      </c>
      <c r="H92" s="11">
        <v>958</v>
      </c>
      <c r="I92" s="11">
        <v>84.1</v>
      </c>
      <c r="J92" s="17">
        <f>VLOOKUP(D92,'Figure 30 '!$B$4:$M$38,10,0)</f>
        <v>37</v>
      </c>
      <c r="K92" s="18">
        <v>0.7</v>
      </c>
      <c r="L92" s="17">
        <f t="shared" si="1"/>
        <v>25.9</v>
      </c>
    </row>
    <row r="93" spans="2:12" x14ac:dyDescent="0.25">
      <c r="B93" s="11">
        <v>91</v>
      </c>
      <c r="C93" s="14" t="s">
        <v>441</v>
      </c>
      <c r="D93" s="14" t="s">
        <v>13</v>
      </c>
      <c r="E93" s="12">
        <v>488968</v>
      </c>
      <c r="F93" s="13" t="s">
        <v>36</v>
      </c>
      <c r="G93" s="12">
        <v>619664</v>
      </c>
      <c r="H93" s="11">
        <v>1016</v>
      </c>
      <c r="I93" s="11">
        <v>93.72</v>
      </c>
      <c r="J93" s="17">
        <f>VLOOKUP(D93,'Figure 30 '!$B$4:$M$38,10,0)</f>
        <v>32.9</v>
      </c>
      <c r="K93" s="18">
        <v>0.7</v>
      </c>
      <c r="L93" s="17">
        <f t="shared" si="1"/>
        <v>23.029999999999998</v>
      </c>
    </row>
    <row r="94" spans="2:12" x14ac:dyDescent="0.25">
      <c r="B94" s="11">
        <v>92</v>
      </c>
      <c r="C94" s="14" t="s">
        <v>440</v>
      </c>
      <c r="D94" s="14" t="s">
        <v>13</v>
      </c>
      <c r="E94" s="12">
        <v>488157</v>
      </c>
      <c r="F94" s="13" t="s">
        <v>36</v>
      </c>
      <c r="G94" s="12">
        <v>610189</v>
      </c>
      <c r="H94" s="11">
        <v>988</v>
      </c>
      <c r="I94" s="11">
        <v>89.82</v>
      </c>
      <c r="J94" s="17">
        <f>VLOOKUP(D94,'Figure 30 '!$B$4:$M$38,10,0)</f>
        <v>32.9</v>
      </c>
      <c r="K94" s="18">
        <v>0.7</v>
      </c>
      <c r="L94" s="17">
        <f t="shared" si="1"/>
        <v>23.029999999999998</v>
      </c>
    </row>
    <row r="95" spans="2:12" x14ac:dyDescent="0.25">
      <c r="B95" s="11">
        <v>93</v>
      </c>
      <c r="C95" s="14" t="s">
        <v>439</v>
      </c>
      <c r="D95" s="14" t="s">
        <v>6</v>
      </c>
      <c r="E95" s="12">
        <v>479920</v>
      </c>
      <c r="F95" s="13" t="s">
        <v>36</v>
      </c>
      <c r="G95" s="12">
        <v>600411</v>
      </c>
      <c r="H95" s="11">
        <v>928</v>
      </c>
      <c r="I95" s="11">
        <v>82.14</v>
      </c>
      <c r="J95" s="17">
        <f>VLOOKUP(D95,'Figure 30 '!$B$4:$M$38,10,0)</f>
        <v>49.3</v>
      </c>
      <c r="K95" s="18">
        <v>0.7</v>
      </c>
      <c r="L95" s="17">
        <f t="shared" si="1"/>
        <v>34.51</v>
      </c>
    </row>
    <row r="96" spans="2:12" x14ac:dyDescent="0.25">
      <c r="B96" s="11">
        <v>94</v>
      </c>
      <c r="C96" s="14" t="s">
        <v>438</v>
      </c>
      <c r="D96" s="14" t="s">
        <v>12</v>
      </c>
      <c r="E96" s="12">
        <v>473637</v>
      </c>
      <c r="F96" s="13" t="s">
        <v>36</v>
      </c>
      <c r="G96" s="12">
        <v>498984</v>
      </c>
      <c r="H96" s="11">
        <v>1027</v>
      </c>
      <c r="I96" s="11">
        <v>90.39</v>
      </c>
      <c r="J96" s="17">
        <f>VLOOKUP(D96,'Figure 30 '!$B$4:$M$38,10,0)</f>
        <v>46.3</v>
      </c>
      <c r="K96" s="18">
        <v>0.7</v>
      </c>
      <c r="L96" s="17">
        <f t="shared" si="1"/>
        <v>32.409999999999997</v>
      </c>
    </row>
    <row r="97" spans="2:12" x14ac:dyDescent="0.25">
      <c r="B97" s="11">
        <v>95</v>
      </c>
      <c r="C97" s="14" t="s">
        <v>437</v>
      </c>
      <c r="D97" s="14" t="s">
        <v>7</v>
      </c>
      <c r="E97" s="12">
        <v>471312</v>
      </c>
      <c r="F97" s="13" t="s">
        <v>36</v>
      </c>
      <c r="G97" s="12">
        <v>471312</v>
      </c>
      <c r="H97" s="11">
        <v>973</v>
      </c>
      <c r="I97" s="11">
        <v>87.61</v>
      </c>
      <c r="J97" s="17">
        <f>VLOOKUP(D97,'Figure 30 '!$B$4:$M$38,10,0)</f>
        <v>44.3</v>
      </c>
      <c r="K97" s="18">
        <v>0.7</v>
      </c>
      <c r="L97" s="17">
        <f t="shared" si="1"/>
        <v>31.009999999999994</v>
      </c>
    </row>
    <row r="98" spans="2:12" x14ac:dyDescent="0.25">
      <c r="B98" s="11">
        <v>96</v>
      </c>
      <c r="C98" s="14" t="s">
        <v>436</v>
      </c>
      <c r="D98" s="14" t="s">
        <v>5</v>
      </c>
      <c r="E98" s="12">
        <v>468614</v>
      </c>
      <c r="F98" s="13" t="s">
        <v>36</v>
      </c>
      <c r="G98" s="12">
        <v>470839</v>
      </c>
      <c r="H98" s="11">
        <v>896</v>
      </c>
      <c r="I98" s="11">
        <v>81.63</v>
      </c>
      <c r="J98" s="17">
        <f>VLOOKUP(D98,'Figure 30 '!$B$4:$M$38,10,0)</f>
        <v>41.2</v>
      </c>
      <c r="K98" s="18">
        <v>0.7</v>
      </c>
      <c r="L98" s="17">
        <f t="shared" si="1"/>
        <v>28.84</v>
      </c>
    </row>
    <row r="99" spans="2:12" x14ac:dyDescent="0.25">
      <c r="B99" s="11">
        <v>97</v>
      </c>
      <c r="C99" s="14" t="s">
        <v>435</v>
      </c>
      <c r="D99" s="14" t="s">
        <v>12</v>
      </c>
      <c r="E99" s="12">
        <v>466205</v>
      </c>
      <c r="F99" s="13" t="s">
        <v>36</v>
      </c>
      <c r="G99" s="12">
        <v>466205</v>
      </c>
      <c r="H99" s="11">
        <v>985</v>
      </c>
      <c r="I99" s="11">
        <v>92.19</v>
      </c>
      <c r="J99" s="17">
        <f>VLOOKUP(D99,'Figure 30 '!$B$4:$M$38,10,0)</f>
        <v>46.3</v>
      </c>
      <c r="K99" s="18">
        <v>0.7</v>
      </c>
      <c r="L99" s="17">
        <f t="shared" si="1"/>
        <v>32.409999999999997</v>
      </c>
    </row>
    <row r="100" spans="2:12" x14ac:dyDescent="0.25">
      <c r="B100" s="11">
        <v>98</v>
      </c>
      <c r="C100" s="14" t="s">
        <v>434</v>
      </c>
      <c r="D100" s="14" t="s">
        <v>7</v>
      </c>
      <c r="E100" s="12">
        <v>460228</v>
      </c>
      <c r="F100" s="13" t="s">
        <v>36</v>
      </c>
      <c r="G100" s="12">
        <v>460228</v>
      </c>
      <c r="H100" s="11">
        <v>913</v>
      </c>
      <c r="I100" s="11">
        <v>87.28</v>
      </c>
      <c r="J100" s="17">
        <f>VLOOKUP(D100,'Figure 30 '!$B$4:$M$38,10,0)</f>
        <v>44.3</v>
      </c>
      <c r="K100" s="18">
        <v>0.7</v>
      </c>
      <c r="L100" s="17">
        <f t="shared" si="1"/>
        <v>31.009999999999994</v>
      </c>
    </row>
    <row r="101" spans="2:12" x14ac:dyDescent="0.25">
      <c r="B101" s="11">
        <v>99</v>
      </c>
      <c r="C101" s="14" t="s">
        <v>433</v>
      </c>
      <c r="D101" s="14" t="s">
        <v>11</v>
      </c>
      <c r="E101" s="12">
        <v>451100</v>
      </c>
      <c r="F101" s="13" t="s">
        <v>36</v>
      </c>
      <c r="G101" s="12">
        <v>475150</v>
      </c>
      <c r="H101" s="11">
        <v>928</v>
      </c>
      <c r="I101" s="11">
        <v>89.66</v>
      </c>
      <c r="J101" s="17">
        <f>VLOOKUP(D101,'Figure 30 '!$B$4:$M$38,10,0)</f>
        <v>39.1</v>
      </c>
      <c r="K101" s="18">
        <v>0.7</v>
      </c>
      <c r="L101" s="17">
        <f t="shared" si="1"/>
        <v>27.37</v>
      </c>
    </row>
    <row r="102" spans="2:12" x14ac:dyDescent="0.25">
      <c r="B102" s="11">
        <v>100</v>
      </c>
      <c r="C102" s="14" t="s">
        <v>432</v>
      </c>
      <c r="D102" s="14" t="s">
        <v>4</v>
      </c>
      <c r="E102" s="12">
        <v>448317</v>
      </c>
      <c r="F102" s="13" t="s">
        <v>36</v>
      </c>
      <c r="G102" s="12">
        <v>448317</v>
      </c>
      <c r="H102" s="11">
        <v>952</v>
      </c>
      <c r="I102" s="11">
        <v>82.03</v>
      </c>
      <c r="J102" s="17">
        <f>VLOOKUP(D102,'Figure 30 '!$B$4:$M$38,10,0)</f>
        <v>36.4</v>
      </c>
      <c r="K102" s="18">
        <v>0.7</v>
      </c>
      <c r="L102" s="17">
        <f t="shared" si="1"/>
        <v>25.479999999999997</v>
      </c>
    </row>
    <row r="103" spans="2:12" x14ac:dyDescent="0.25">
      <c r="B103" s="11">
        <v>101</v>
      </c>
      <c r="C103" s="14" t="s">
        <v>431</v>
      </c>
      <c r="D103" s="14" t="s">
        <v>12</v>
      </c>
      <c r="E103" s="12">
        <v>444352</v>
      </c>
      <c r="F103" s="13" t="s">
        <v>36</v>
      </c>
      <c r="G103" s="12">
        <v>962982</v>
      </c>
      <c r="H103" s="11">
        <v>955</v>
      </c>
      <c r="I103" s="11">
        <v>87.81</v>
      </c>
      <c r="J103" s="17">
        <f>VLOOKUP(D103,'Figure 30 '!$B$4:$M$38,10,0)</f>
        <v>46.3</v>
      </c>
      <c r="K103" s="18">
        <v>0.7</v>
      </c>
      <c r="L103" s="17">
        <f t="shared" si="1"/>
        <v>32.409999999999997</v>
      </c>
    </row>
    <row r="104" spans="2:12" x14ac:dyDescent="0.25">
      <c r="B104" s="11">
        <v>102</v>
      </c>
      <c r="C104" s="14" t="s">
        <v>430</v>
      </c>
      <c r="D104" s="14" t="s">
        <v>13</v>
      </c>
      <c r="E104" s="12">
        <v>434971</v>
      </c>
      <c r="F104" s="13" t="s">
        <v>36</v>
      </c>
      <c r="G104" s="12">
        <v>434971</v>
      </c>
      <c r="H104" s="11">
        <v>979</v>
      </c>
      <c r="I104" s="11">
        <v>84.9</v>
      </c>
      <c r="J104" s="17">
        <f>VLOOKUP(D104,'Figure 30 '!$B$4:$M$38,10,0)</f>
        <v>32.9</v>
      </c>
      <c r="K104" s="18">
        <v>0.7</v>
      </c>
      <c r="L104" s="17">
        <f t="shared" si="1"/>
        <v>23.029999999999998</v>
      </c>
    </row>
    <row r="105" spans="2:12" x14ac:dyDescent="0.25">
      <c r="B105" s="11">
        <v>103</v>
      </c>
      <c r="C105" s="14" t="s">
        <v>429</v>
      </c>
      <c r="D105" s="14" t="s">
        <v>18</v>
      </c>
      <c r="E105" s="12">
        <v>431560</v>
      </c>
      <c r="F105" s="13" t="s">
        <v>36</v>
      </c>
      <c r="G105" s="12">
        <v>2030519</v>
      </c>
      <c r="H105" s="11">
        <v>1093</v>
      </c>
      <c r="I105" s="11">
        <v>96.53</v>
      </c>
      <c r="J105" s="17">
        <f>VLOOKUP(D105,'Figure 30 '!$B$4:$M$38,10,0)</f>
        <v>41.9</v>
      </c>
      <c r="K105" s="18">
        <v>0.7</v>
      </c>
      <c r="L105" s="17">
        <f t="shared" si="1"/>
        <v>29.33</v>
      </c>
    </row>
    <row r="106" spans="2:12" x14ac:dyDescent="0.25">
      <c r="B106" s="11">
        <v>104</v>
      </c>
      <c r="C106" s="14" t="s">
        <v>428</v>
      </c>
      <c r="D106" s="14" t="s">
        <v>14</v>
      </c>
      <c r="E106" s="12">
        <v>430214</v>
      </c>
      <c r="F106" s="13" t="s">
        <v>36</v>
      </c>
      <c r="G106" s="12">
        <v>478124</v>
      </c>
      <c r="H106" s="11">
        <v>1013</v>
      </c>
      <c r="I106" s="11">
        <v>77.06</v>
      </c>
      <c r="J106" s="17">
        <f>VLOOKUP(D106,'Figure 30 '!$B$4:$M$38,10,0)</f>
        <v>37</v>
      </c>
      <c r="K106" s="18">
        <v>0.7</v>
      </c>
      <c r="L106" s="17">
        <f t="shared" si="1"/>
        <v>25.9</v>
      </c>
    </row>
    <row r="107" spans="2:12" x14ac:dyDescent="0.25">
      <c r="B107" s="11">
        <v>105</v>
      </c>
      <c r="C107" s="14" t="s">
        <v>427</v>
      </c>
      <c r="D107" s="14" t="s">
        <v>7</v>
      </c>
      <c r="E107" s="12">
        <v>425817</v>
      </c>
      <c r="F107" s="13" t="s">
        <v>36</v>
      </c>
      <c r="G107" s="12">
        <v>425817</v>
      </c>
      <c r="H107" s="11">
        <v>959</v>
      </c>
      <c r="I107" s="11">
        <v>91.91</v>
      </c>
      <c r="J107" s="17">
        <f>VLOOKUP(D107,'Figure 30 '!$B$4:$M$38,10,0)</f>
        <v>44.3</v>
      </c>
      <c r="K107" s="18">
        <v>0.7</v>
      </c>
      <c r="L107" s="17">
        <f t="shared" si="1"/>
        <v>31.009999999999994</v>
      </c>
    </row>
    <row r="108" spans="2:12" x14ac:dyDescent="0.25">
      <c r="B108" s="11">
        <v>106</v>
      </c>
      <c r="C108" s="14" t="s">
        <v>426</v>
      </c>
      <c r="D108" s="14" t="s">
        <v>4</v>
      </c>
      <c r="E108" s="12">
        <v>424368</v>
      </c>
      <c r="F108" s="13" t="s">
        <v>36</v>
      </c>
      <c r="G108" s="12">
        <v>424368</v>
      </c>
      <c r="H108" s="11">
        <v>970</v>
      </c>
      <c r="I108" s="11">
        <v>90.14</v>
      </c>
      <c r="J108" s="17">
        <f>VLOOKUP(D108,'Figure 30 '!$B$4:$M$38,10,0)</f>
        <v>36.4</v>
      </c>
      <c r="K108" s="18">
        <v>0.7</v>
      </c>
      <c r="L108" s="17">
        <f t="shared" si="1"/>
        <v>25.479999999999997</v>
      </c>
    </row>
    <row r="109" spans="2:12" x14ac:dyDescent="0.25">
      <c r="B109" s="11">
        <v>107</v>
      </c>
      <c r="C109" s="14" t="s">
        <v>425</v>
      </c>
      <c r="D109" s="14" t="s">
        <v>17</v>
      </c>
      <c r="E109" s="12">
        <v>414820</v>
      </c>
      <c r="F109" s="13" t="s">
        <v>36</v>
      </c>
      <c r="G109" s="12">
        <v>563417</v>
      </c>
      <c r="H109" s="11">
        <v>889</v>
      </c>
      <c r="I109" s="11">
        <v>83.47</v>
      </c>
      <c r="J109" s="17">
        <f>VLOOKUP(D109,'Figure 30 '!$B$4:$M$38,10,0)</f>
        <v>17.100000000000001</v>
      </c>
      <c r="K109" s="18">
        <v>0.7</v>
      </c>
      <c r="L109" s="17">
        <f t="shared" si="1"/>
        <v>11.97</v>
      </c>
    </row>
    <row r="110" spans="2:12" x14ac:dyDescent="0.25">
      <c r="B110" s="11">
        <v>108</v>
      </c>
      <c r="C110" s="14" t="s">
        <v>424</v>
      </c>
      <c r="D110" s="14" t="s">
        <v>13</v>
      </c>
      <c r="E110" s="12">
        <v>410445</v>
      </c>
      <c r="F110" s="13" t="s">
        <v>36</v>
      </c>
      <c r="G110" s="12">
        <v>410445</v>
      </c>
      <c r="H110" s="11">
        <v>991</v>
      </c>
      <c r="I110" s="11">
        <v>78.38</v>
      </c>
      <c r="J110" s="17">
        <f>VLOOKUP(D110,'Figure 30 '!$B$4:$M$38,10,0)</f>
        <v>32.9</v>
      </c>
      <c r="K110" s="18">
        <v>0.7</v>
      </c>
      <c r="L110" s="17">
        <f t="shared" si="1"/>
        <v>23.029999999999998</v>
      </c>
    </row>
    <row r="111" spans="2:12" x14ac:dyDescent="0.25">
      <c r="B111" s="11">
        <v>109</v>
      </c>
      <c r="C111" s="14" t="s">
        <v>423</v>
      </c>
      <c r="D111" s="14" t="s">
        <v>20</v>
      </c>
      <c r="E111" s="12">
        <v>406192</v>
      </c>
      <c r="F111" s="13" t="s">
        <v>36</v>
      </c>
      <c r="G111" s="12">
        <v>445196</v>
      </c>
      <c r="H111" s="11">
        <v>884</v>
      </c>
      <c r="I111" s="11">
        <v>85.78</v>
      </c>
      <c r="J111" s="17">
        <f>VLOOKUP(D111,'Figure 30 '!$B$4:$M$38,10,0)</f>
        <v>30.6</v>
      </c>
      <c r="K111" s="18">
        <v>0.7</v>
      </c>
      <c r="L111" s="17">
        <f t="shared" si="1"/>
        <v>21.419999999999998</v>
      </c>
    </row>
    <row r="112" spans="2:12" x14ac:dyDescent="0.25">
      <c r="B112" s="11">
        <v>110</v>
      </c>
      <c r="C112" s="14" t="s">
        <v>422</v>
      </c>
      <c r="D112" s="14" t="s">
        <v>4</v>
      </c>
      <c r="E112" s="12">
        <v>403316</v>
      </c>
      <c r="F112" s="13" t="s">
        <v>36</v>
      </c>
      <c r="G112" s="12">
        <v>403316</v>
      </c>
      <c r="H112" s="11">
        <v>995</v>
      </c>
      <c r="I112" s="11">
        <v>92.09</v>
      </c>
      <c r="J112" s="17">
        <f>VLOOKUP(D112,'Figure 30 '!$B$4:$M$38,10,0)</f>
        <v>36.4</v>
      </c>
      <c r="K112" s="18">
        <v>0.7</v>
      </c>
      <c r="L112" s="17">
        <f t="shared" si="1"/>
        <v>25.479999999999997</v>
      </c>
    </row>
    <row r="113" spans="2:12" x14ac:dyDescent="0.25">
      <c r="B113" s="11">
        <v>111</v>
      </c>
      <c r="C113" s="14" t="s">
        <v>421</v>
      </c>
      <c r="D113" s="14" t="s">
        <v>4</v>
      </c>
      <c r="E113" s="12">
        <v>402844</v>
      </c>
      <c r="F113" s="13" t="s">
        <v>36</v>
      </c>
      <c r="G113" s="12">
        <v>402844</v>
      </c>
      <c r="H113" s="11">
        <v>976</v>
      </c>
      <c r="I113" s="11">
        <v>89.69</v>
      </c>
      <c r="J113" s="17">
        <f>VLOOKUP(D113,'Figure 30 '!$B$4:$M$38,10,0)</f>
        <v>36.4</v>
      </c>
      <c r="K113" s="18">
        <v>0.7</v>
      </c>
      <c r="L113" s="17">
        <f t="shared" si="1"/>
        <v>25.479999999999997</v>
      </c>
    </row>
    <row r="114" spans="2:12" x14ac:dyDescent="0.25">
      <c r="B114" s="11">
        <v>112</v>
      </c>
      <c r="C114" s="14" t="s">
        <v>420</v>
      </c>
      <c r="D114" s="14" t="s">
        <v>5</v>
      </c>
      <c r="E114" s="12">
        <v>400146</v>
      </c>
      <c r="F114" s="13" t="s">
        <v>36</v>
      </c>
      <c r="G114" s="12">
        <v>410210</v>
      </c>
      <c r="H114" s="11">
        <v>880</v>
      </c>
      <c r="I114" s="11">
        <v>79.260000000000005</v>
      </c>
      <c r="J114" s="17">
        <f>VLOOKUP(D114,'Figure 30 '!$B$4:$M$38,10,0)</f>
        <v>41.2</v>
      </c>
      <c r="K114" s="18">
        <v>0.7</v>
      </c>
      <c r="L114" s="17">
        <f t="shared" si="1"/>
        <v>28.84</v>
      </c>
    </row>
    <row r="115" spans="2:12" x14ac:dyDescent="0.25">
      <c r="B115" s="11">
        <v>113</v>
      </c>
      <c r="C115" s="14" t="s">
        <v>419</v>
      </c>
      <c r="D115" s="14" t="s">
        <v>27</v>
      </c>
      <c r="E115" s="12">
        <v>400004</v>
      </c>
      <c r="F115" s="13" t="s">
        <v>36</v>
      </c>
      <c r="G115" s="12">
        <v>400004</v>
      </c>
      <c r="H115" s="11">
        <v>999</v>
      </c>
      <c r="I115" s="11">
        <v>94.45</v>
      </c>
      <c r="J115" s="17">
        <f>VLOOKUP(D115,'Figure 30 '!$B$4:$M$38,10,0)</f>
        <v>40.799999999999997</v>
      </c>
      <c r="K115" s="18">
        <v>0.7</v>
      </c>
      <c r="L115" s="17">
        <f t="shared" si="1"/>
        <v>28.559999999999995</v>
      </c>
    </row>
    <row r="116" spans="2:12" x14ac:dyDescent="0.25">
      <c r="B116" s="11">
        <v>114</v>
      </c>
      <c r="C116" s="14" t="s">
        <v>418</v>
      </c>
      <c r="D116" s="14" t="s">
        <v>9</v>
      </c>
      <c r="E116" s="12">
        <v>392768</v>
      </c>
      <c r="F116" s="13" t="s">
        <v>36</v>
      </c>
      <c r="G116" s="12">
        <v>494792</v>
      </c>
      <c r="H116" s="11">
        <v>899</v>
      </c>
      <c r="I116" s="11">
        <v>79.8</v>
      </c>
      <c r="J116" s="17">
        <f>VLOOKUP(D116,'Figure 30 '!$B$4:$M$38,10,0)</f>
        <v>30.3</v>
      </c>
      <c r="K116" s="18">
        <v>0.7</v>
      </c>
      <c r="L116" s="17">
        <f t="shared" si="1"/>
        <v>21.21</v>
      </c>
    </row>
    <row r="117" spans="2:12" x14ac:dyDescent="0.25">
      <c r="B117" s="11">
        <v>115</v>
      </c>
      <c r="C117" s="14" t="s">
        <v>417</v>
      </c>
      <c r="D117" s="14" t="s">
        <v>4</v>
      </c>
      <c r="E117" s="12">
        <v>383762</v>
      </c>
      <c r="F117" s="13" t="s">
        <v>36</v>
      </c>
      <c r="G117" s="12">
        <v>383762</v>
      </c>
      <c r="H117" s="11">
        <v>887</v>
      </c>
      <c r="I117" s="11">
        <v>84.74</v>
      </c>
      <c r="J117" s="17">
        <f>VLOOKUP(D117,'Figure 30 '!$B$4:$M$38,10,0)</f>
        <v>36.4</v>
      </c>
      <c r="K117" s="18">
        <v>0.7</v>
      </c>
      <c r="L117" s="17">
        <f t="shared" si="1"/>
        <v>25.479999999999997</v>
      </c>
    </row>
    <row r="118" spans="2:12" x14ac:dyDescent="0.25">
      <c r="B118" s="11">
        <v>116</v>
      </c>
      <c r="C118" s="14" t="s">
        <v>416</v>
      </c>
      <c r="D118" s="14" t="s">
        <v>7</v>
      </c>
      <c r="E118" s="12">
        <v>382940</v>
      </c>
      <c r="F118" s="13" t="s">
        <v>36</v>
      </c>
      <c r="G118" s="12">
        <v>382940</v>
      </c>
      <c r="H118" s="11">
        <v>937</v>
      </c>
      <c r="I118" s="11">
        <v>84.22</v>
      </c>
      <c r="J118" s="17">
        <f>VLOOKUP(D118,'Figure 30 '!$B$4:$M$38,10,0)</f>
        <v>44.3</v>
      </c>
      <c r="K118" s="18">
        <v>0.7</v>
      </c>
      <c r="L118" s="17">
        <f t="shared" si="1"/>
        <v>31.009999999999994</v>
      </c>
    </row>
    <row r="119" spans="2:12" x14ac:dyDescent="0.25">
      <c r="B119" s="11">
        <v>117</v>
      </c>
      <c r="C119" s="14" t="s">
        <v>415</v>
      </c>
      <c r="D119" s="14" t="s">
        <v>4</v>
      </c>
      <c r="E119" s="12">
        <v>377347</v>
      </c>
      <c r="F119" s="13" t="s">
        <v>36</v>
      </c>
      <c r="G119" s="12">
        <v>377347</v>
      </c>
      <c r="H119" s="11">
        <v>992</v>
      </c>
      <c r="I119" s="11">
        <v>91.92</v>
      </c>
      <c r="J119" s="17">
        <f>VLOOKUP(D119,'Figure 30 '!$B$4:$M$38,10,0)</f>
        <v>36.4</v>
      </c>
      <c r="K119" s="18">
        <v>0.7</v>
      </c>
      <c r="L119" s="17">
        <f t="shared" si="1"/>
        <v>25.479999999999997</v>
      </c>
    </row>
    <row r="120" spans="2:12" x14ac:dyDescent="0.25">
      <c r="B120" s="11">
        <v>118</v>
      </c>
      <c r="C120" s="14" t="s">
        <v>414</v>
      </c>
      <c r="D120" s="14" t="s">
        <v>7</v>
      </c>
      <c r="E120" s="12">
        <v>375559</v>
      </c>
      <c r="F120" s="13" t="s">
        <v>36</v>
      </c>
      <c r="G120" s="12">
        <v>375559</v>
      </c>
      <c r="H120" s="11">
        <v>941</v>
      </c>
      <c r="I120" s="11">
        <v>87.86</v>
      </c>
      <c r="J120" s="17">
        <f>VLOOKUP(D120,'Figure 30 '!$B$4:$M$38,10,0)</f>
        <v>44.3</v>
      </c>
      <c r="K120" s="18">
        <v>0.7</v>
      </c>
      <c r="L120" s="17">
        <f t="shared" si="1"/>
        <v>31.009999999999994</v>
      </c>
    </row>
    <row r="121" spans="2:12" x14ac:dyDescent="0.25">
      <c r="B121" s="11">
        <v>119</v>
      </c>
      <c r="C121" s="14" t="s">
        <v>413</v>
      </c>
      <c r="D121" s="14" t="s">
        <v>22</v>
      </c>
      <c r="E121" s="12">
        <v>374292</v>
      </c>
      <c r="F121" s="13" t="s">
        <v>36</v>
      </c>
      <c r="G121" s="12">
        <v>374292</v>
      </c>
      <c r="H121" s="11">
        <v>888</v>
      </c>
      <c r="I121" s="11">
        <v>85.7</v>
      </c>
      <c r="J121" s="17">
        <f>VLOOKUP(D121,'Figure 30 '!$B$4:$M$38,10,0)</f>
        <v>34.6</v>
      </c>
      <c r="K121" s="18">
        <v>0.7</v>
      </c>
      <c r="L121" s="17">
        <f t="shared" si="1"/>
        <v>24.22</v>
      </c>
    </row>
    <row r="122" spans="2:12" x14ac:dyDescent="0.25">
      <c r="B122" s="11">
        <v>120</v>
      </c>
      <c r="C122" s="14" t="s">
        <v>412</v>
      </c>
      <c r="D122" s="14" t="s">
        <v>21</v>
      </c>
      <c r="E122" s="12">
        <v>363390</v>
      </c>
      <c r="F122" s="13" t="s">
        <v>36</v>
      </c>
      <c r="G122" s="12">
        <v>365073</v>
      </c>
      <c r="H122" s="11">
        <v>925</v>
      </c>
      <c r="I122" s="11">
        <v>83.38</v>
      </c>
      <c r="J122" s="17">
        <f>VLOOKUP(D122,'Figure 30 '!$B$4:$M$38,10,0)</f>
        <v>23.4</v>
      </c>
      <c r="K122" s="18">
        <v>0.7</v>
      </c>
      <c r="L122" s="17">
        <f t="shared" si="1"/>
        <v>16.38</v>
      </c>
    </row>
    <row r="123" spans="2:12" x14ac:dyDescent="0.25">
      <c r="B123" s="11">
        <v>121</v>
      </c>
      <c r="C123" s="14" t="s">
        <v>411</v>
      </c>
      <c r="D123" s="14" t="s">
        <v>11</v>
      </c>
      <c r="E123" s="12">
        <v>359483</v>
      </c>
      <c r="F123" s="13" t="s">
        <v>36</v>
      </c>
      <c r="G123" s="12">
        <v>359483</v>
      </c>
      <c r="H123" s="11">
        <v>922</v>
      </c>
      <c r="I123" s="11">
        <v>82.2</v>
      </c>
      <c r="J123" s="17">
        <f>VLOOKUP(D123,'Figure 30 '!$B$4:$M$38,10,0)</f>
        <v>39.1</v>
      </c>
      <c r="K123" s="18">
        <v>0.7</v>
      </c>
      <c r="L123" s="17">
        <f t="shared" si="1"/>
        <v>27.37</v>
      </c>
    </row>
    <row r="124" spans="2:12" x14ac:dyDescent="0.25">
      <c r="B124" s="11">
        <v>122</v>
      </c>
      <c r="C124" s="14" t="s">
        <v>410</v>
      </c>
      <c r="D124" s="14" t="s">
        <v>15</v>
      </c>
      <c r="E124" s="12">
        <v>356598</v>
      </c>
      <c r="F124" s="13" t="s">
        <v>36</v>
      </c>
      <c r="G124" s="12">
        <v>356598</v>
      </c>
      <c r="H124" s="11">
        <v>920</v>
      </c>
      <c r="I124" s="11">
        <v>89.26</v>
      </c>
      <c r="J124" s="17">
        <f>VLOOKUP(D124,'Figure 30 '!$B$4:$M$38,10,0)</f>
        <v>41.7</v>
      </c>
      <c r="K124" s="18">
        <v>0.7</v>
      </c>
      <c r="L124" s="17">
        <f t="shared" si="1"/>
        <v>29.19</v>
      </c>
    </row>
    <row r="125" spans="2:12" x14ac:dyDescent="0.25">
      <c r="B125" s="11">
        <v>123</v>
      </c>
      <c r="C125" s="14" t="s">
        <v>409</v>
      </c>
      <c r="D125" s="14" t="s">
        <v>5</v>
      </c>
      <c r="E125" s="12">
        <v>354462</v>
      </c>
      <c r="F125" s="13" t="s">
        <v>36</v>
      </c>
      <c r="G125" s="12">
        <v>393724</v>
      </c>
      <c r="H125" s="11">
        <v>890</v>
      </c>
      <c r="I125" s="11">
        <v>83.07</v>
      </c>
      <c r="J125" s="17">
        <f>VLOOKUP(D125,'Figure 30 '!$B$4:$M$38,10,0)</f>
        <v>41.2</v>
      </c>
      <c r="K125" s="18">
        <v>0.7</v>
      </c>
      <c r="L125" s="17">
        <f t="shared" si="1"/>
        <v>28.84</v>
      </c>
    </row>
    <row r="126" spans="2:12" x14ac:dyDescent="0.25">
      <c r="B126" s="11">
        <v>124</v>
      </c>
      <c r="C126" s="14" t="s">
        <v>408</v>
      </c>
      <c r="D126" s="14" t="s">
        <v>7</v>
      </c>
      <c r="E126" s="12">
        <v>350859</v>
      </c>
      <c r="F126" s="13" t="s">
        <v>36</v>
      </c>
      <c r="G126" s="12">
        <v>379867</v>
      </c>
      <c r="H126" s="11">
        <v>961</v>
      </c>
      <c r="I126" s="11">
        <v>89.79</v>
      </c>
      <c r="J126" s="17">
        <f>VLOOKUP(D126,'Figure 30 '!$B$4:$M$38,10,0)</f>
        <v>44.3</v>
      </c>
      <c r="K126" s="18">
        <v>0.7</v>
      </c>
      <c r="L126" s="17">
        <f t="shared" si="1"/>
        <v>31.009999999999994</v>
      </c>
    </row>
    <row r="127" spans="2:12" x14ac:dyDescent="0.25">
      <c r="B127" s="11">
        <v>125</v>
      </c>
      <c r="C127" s="14" t="s">
        <v>407</v>
      </c>
      <c r="D127" s="14" t="s">
        <v>9</v>
      </c>
      <c r="E127" s="12">
        <v>349909</v>
      </c>
      <c r="F127" s="13" t="s">
        <v>36</v>
      </c>
      <c r="G127" s="12">
        <v>454937</v>
      </c>
      <c r="H127" s="11">
        <v>881</v>
      </c>
      <c r="I127" s="11">
        <v>74.97</v>
      </c>
      <c r="J127" s="17">
        <f>VLOOKUP(D127,'Figure 30 '!$B$4:$M$38,10,0)</f>
        <v>30.3</v>
      </c>
      <c r="K127" s="18">
        <v>0.7</v>
      </c>
      <c r="L127" s="17">
        <f t="shared" si="1"/>
        <v>21.21</v>
      </c>
    </row>
    <row r="128" spans="2:12" x14ac:dyDescent="0.25">
      <c r="B128" s="11">
        <v>126</v>
      </c>
      <c r="C128" s="14" t="s">
        <v>406</v>
      </c>
      <c r="D128" s="14" t="s">
        <v>18</v>
      </c>
      <c r="E128" s="12">
        <v>348657</v>
      </c>
      <c r="F128" s="13" t="s">
        <v>36</v>
      </c>
      <c r="G128" s="12">
        <v>1110005</v>
      </c>
      <c r="H128" s="11">
        <v>1075</v>
      </c>
      <c r="I128" s="11">
        <v>94.12</v>
      </c>
      <c r="J128" s="17">
        <f>VLOOKUP(D128,'Figure 30 '!$B$4:$M$38,10,0)</f>
        <v>41.9</v>
      </c>
      <c r="K128" s="18">
        <v>0.7</v>
      </c>
      <c r="L128" s="17">
        <f t="shared" si="1"/>
        <v>29.33</v>
      </c>
    </row>
    <row r="129" spans="2:12" x14ac:dyDescent="0.25">
      <c r="B129" s="11">
        <v>127</v>
      </c>
      <c r="C129" s="14" t="s">
        <v>405</v>
      </c>
      <c r="D129" s="14" t="s">
        <v>12</v>
      </c>
      <c r="E129" s="12">
        <v>345996</v>
      </c>
      <c r="F129" s="13" t="s">
        <v>36</v>
      </c>
      <c r="G129" s="12">
        <v>345996</v>
      </c>
      <c r="H129" s="11">
        <v>970</v>
      </c>
      <c r="I129" s="11">
        <v>91.28</v>
      </c>
      <c r="J129" s="17">
        <f>VLOOKUP(D129,'Figure 30 '!$B$4:$M$38,10,0)</f>
        <v>46.3</v>
      </c>
      <c r="K129" s="18">
        <v>0.7</v>
      </c>
      <c r="L129" s="17">
        <f t="shared" si="1"/>
        <v>32.409999999999997</v>
      </c>
    </row>
    <row r="130" spans="2:12" x14ac:dyDescent="0.25">
      <c r="B130" s="11">
        <v>128</v>
      </c>
      <c r="C130" s="14" t="s">
        <v>404</v>
      </c>
      <c r="D130" s="14" t="s">
        <v>14</v>
      </c>
      <c r="E130" s="12">
        <v>343054</v>
      </c>
      <c r="F130" s="13" t="s">
        <v>36</v>
      </c>
      <c r="G130" s="12">
        <v>344078</v>
      </c>
      <c r="H130" s="11">
        <v>990</v>
      </c>
      <c r="I130" s="11">
        <v>78.66</v>
      </c>
      <c r="J130" s="17">
        <f>VLOOKUP(D130,'Figure 30 '!$B$4:$M$38,10,0)</f>
        <v>37</v>
      </c>
      <c r="K130" s="18">
        <v>0.7</v>
      </c>
      <c r="L130" s="17">
        <f t="shared" si="1"/>
        <v>25.9</v>
      </c>
    </row>
    <row r="131" spans="2:12" x14ac:dyDescent="0.25">
      <c r="B131" s="11">
        <v>129</v>
      </c>
      <c r="C131" s="14" t="s">
        <v>403</v>
      </c>
      <c r="D131" s="14" t="s">
        <v>14</v>
      </c>
      <c r="E131" s="12">
        <v>341831</v>
      </c>
      <c r="F131" s="13" t="s">
        <v>36</v>
      </c>
      <c r="G131" s="12">
        <v>478199</v>
      </c>
      <c r="H131" s="11">
        <v>1026</v>
      </c>
      <c r="I131" s="11">
        <v>84.12</v>
      </c>
      <c r="J131" s="17">
        <f>VLOOKUP(D131,'Figure 30 '!$B$4:$M$38,10,0)</f>
        <v>37</v>
      </c>
      <c r="K131" s="18">
        <v>0.7</v>
      </c>
      <c r="L131" s="17">
        <f t="shared" si="1"/>
        <v>25.9</v>
      </c>
    </row>
    <row r="132" spans="2:12" x14ac:dyDescent="0.25">
      <c r="B132" s="11">
        <v>130</v>
      </c>
      <c r="C132" s="14" t="s">
        <v>402</v>
      </c>
      <c r="D132" s="14" t="s">
        <v>21</v>
      </c>
      <c r="E132" s="12">
        <v>331030</v>
      </c>
      <c r="F132" s="13" t="s">
        <v>36</v>
      </c>
      <c r="G132" s="12">
        <v>452851</v>
      </c>
      <c r="H132" s="11">
        <v>943</v>
      </c>
      <c r="I132" s="11">
        <v>88.13</v>
      </c>
      <c r="J132" s="17">
        <f>VLOOKUP(D132,'Figure 30 '!$B$4:$M$38,10,0)</f>
        <v>23.4</v>
      </c>
      <c r="K132" s="18">
        <v>0.7</v>
      </c>
      <c r="L132" s="17">
        <f t="shared" ref="L132:L195" si="2">J132*K132</f>
        <v>16.38</v>
      </c>
    </row>
    <row r="133" spans="2:12" x14ac:dyDescent="0.25">
      <c r="B133" s="11">
        <v>131</v>
      </c>
      <c r="C133" s="14" t="s">
        <v>401</v>
      </c>
      <c r="D133" s="14" t="s">
        <v>4</v>
      </c>
      <c r="E133" s="12">
        <v>330211</v>
      </c>
      <c r="F133" s="13" t="s">
        <v>36</v>
      </c>
      <c r="G133" s="12">
        <v>330211</v>
      </c>
      <c r="H133" s="11">
        <v>939</v>
      </c>
      <c r="I133" s="11">
        <v>87.67</v>
      </c>
      <c r="J133" s="17">
        <f>VLOOKUP(D133,'Figure 30 '!$B$4:$M$38,10,0)</f>
        <v>36.4</v>
      </c>
      <c r="K133" s="18">
        <v>0.7</v>
      </c>
      <c r="L133" s="17">
        <f t="shared" si="2"/>
        <v>25.479999999999997</v>
      </c>
    </row>
    <row r="134" spans="2:12" x14ac:dyDescent="0.25">
      <c r="B134" s="11">
        <v>132</v>
      </c>
      <c r="C134" s="14" t="s">
        <v>400</v>
      </c>
      <c r="D134" s="14" t="s">
        <v>9</v>
      </c>
      <c r="E134" s="12">
        <v>329736</v>
      </c>
      <c r="F134" s="13" t="s">
        <v>36</v>
      </c>
      <c r="G134" s="12">
        <v>346103</v>
      </c>
      <c r="H134" s="11">
        <v>906</v>
      </c>
      <c r="I134" s="11">
        <v>67.25</v>
      </c>
      <c r="J134" s="17">
        <f>VLOOKUP(D134,'Figure 30 '!$B$4:$M$38,10,0)</f>
        <v>30.3</v>
      </c>
      <c r="K134" s="18">
        <v>0.7</v>
      </c>
      <c r="L134" s="17">
        <f t="shared" si="2"/>
        <v>21.21</v>
      </c>
    </row>
    <row r="135" spans="2:12" x14ac:dyDescent="0.25">
      <c r="B135" s="11">
        <v>133</v>
      </c>
      <c r="C135" s="14" t="s">
        <v>399</v>
      </c>
      <c r="D135" s="14" t="s">
        <v>13</v>
      </c>
      <c r="E135" s="12">
        <v>327427</v>
      </c>
      <c r="F135" s="13" t="s">
        <v>36</v>
      </c>
      <c r="G135" s="12">
        <v>327427</v>
      </c>
      <c r="H135" s="11">
        <v>982</v>
      </c>
      <c r="I135" s="11">
        <v>83.21</v>
      </c>
      <c r="J135" s="17">
        <f>VLOOKUP(D135,'Figure 30 '!$B$4:$M$38,10,0)</f>
        <v>32.9</v>
      </c>
      <c r="K135" s="18">
        <v>0.7</v>
      </c>
      <c r="L135" s="17">
        <f t="shared" si="2"/>
        <v>23.029999999999998</v>
      </c>
    </row>
    <row r="136" spans="2:12" x14ac:dyDescent="0.25">
      <c r="B136" s="11">
        <v>134</v>
      </c>
      <c r="C136" s="14" t="s">
        <v>398</v>
      </c>
      <c r="D136" s="14" t="s">
        <v>9</v>
      </c>
      <c r="E136" s="12">
        <v>325313</v>
      </c>
      <c r="F136" s="13" t="s">
        <v>36</v>
      </c>
      <c r="G136" s="12">
        <v>349062</v>
      </c>
      <c r="H136" s="11">
        <v>917</v>
      </c>
      <c r="I136" s="11">
        <v>59.47</v>
      </c>
      <c r="J136" s="17">
        <f>VLOOKUP(D136,'Figure 30 '!$B$4:$M$38,10,0)</f>
        <v>30.3</v>
      </c>
      <c r="K136" s="18">
        <v>0.7</v>
      </c>
      <c r="L136" s="17">
        <f t="shared" si="2"/>
        <v>21.21</v>
      </c>
    </row>
    <row r="137" spans="2:12" x14ac:dyDescent="0.25">
      <c r="B137" s="11">
        <v>135</v>
      </c>
      <c r="C137" s="14" t="s">
        <v>397</v>
      </c>
      <c r="D137" s="14" t="s">
        <v>13</v>
      </c>
      <c r="E137" s="12">
        <v>322650</v>
      </c>
      <c r="F137" s="13" t="s">
        <v>36</v>
      </c>
      <c r="G137" s="12">
        <v>322650</v>
      </c>
      <c r="H137" s="11">
        <v>991</v>
      </c>
      <c r="I137" s="11">
        <v>87.78</v>
      </c>
      <c r="J137" s="17">
        <f>VLOOKUP(D137,'Figure 30 '!$B$4:$M$38,10,0)</f>
        <v>32.9</v>
      </c>
      <c r="K137" s="18">
        <v>0.7</v>
      </c>
      <c r="L137" s="17">
        <f t="shared" si="2"/>
        <v>23.029999999999998</v>
      </c>
    </row>
    <row r="138" spans="2:12" x14ac:dyDescent="0.25">
      <c r="B138" s="11">
        <v>136</v>
      </c>
      <c r="C138" s="14" t="s">
        <v>396</v>
      </c>
      <c r="D138" s="14" t="s">
        <v>7</v>
      </c>
      <c r="E138" s="12">
        <v>320379</v>
      </c>
      <c r="F138" s="13" t="s">
        <v>36</v>
      </c>
      <c r="G138" s="12">
        <v>320379</v>
      </c>
      <c r="H138" s="11">
        <v>953</v>
      </c>
      <c r="I138" s="11">
        <v>89.42</v>
      </c>
      <c r="J138" s="17">
        <f>VLOOKUP(D138,'Figure 30 '!$B$4:$M$38,10,0)</f>
        <v>44.3</v>
      </c>
      <c r="K138" s="18">
        <v>0.7</v>
      </c>
      <c r="L138" s="17">
        <f t="shared" si="2"/>
        <v>31.009999999999994</v>
      </c>
    </row>
    <row r="139" spans="2:12" x14ac:dyDescent="0.25">
      <c r="B139" s="11">
        <v>137</v>
      </c>
      <c r="C139" s="14" t="s">
        <v>395</v>
      </c>
      <c r="D139" s="14" t="s">
        <v>6</v>
      </c>
      <c r="E139" s="12">
        <v>319462</v>
      </c>
      <c r="F139" s="13" t="s">
        <v>36</v>
      </c>
      <c r="G139" s="12">
        <v>319462</v>
      </c>
      <c r="H139" s="11">
        <v>955</v>
      </c>
      <c r="I139" s="11">
        <v>88</v>
      </c>
      <c r="J139" s="17">
        <f>VLOOKUP(D139,'Figure 30 '!$B$4:$M$38,10,0)</f>
        <v>49.3</v>
      </c>
      <c r="K139" s="18">
        <v>0.7</v>
      </c>
      <c r="L139" s="17">
        <f t="shared" si="2"/>
        <v>34.51</v>
      </c>
    </row>
    <row r="140" spans="2:12" x14ac:dyDescent="0.25">
      <c r="B140" s="11">
        <v>138</v>
      </c>
      <c r="C140" s="14" t="s">
        <v>394</v>
      </c>
      <c r="D140" s="14" t="s">
        <v>18</v>
      </c>
      <c r="E140" s="12">
        <v>315957</v>
      </c>
      <c r="F140" s="13" t="s">
        <v>36</v>
      </c>
      <c r="G140" s="12">
        <v>1854783</v>
      </c>
      <c r="H140" s="11">
        <v>1075</v>
      </c>
      <c r="I140" s="11">
        <v>97.06</v>
      </c>
      <c r="J140" s="17">
        <f>VLOOKUP(D140,'Figure 30 '!$B$4:$M$38,10,0)</f>
        <v>41.9</v>
      </c>
      <c r="K140" s="18">
        <v>0.7</v>
      </c>
      <c r="L140" s="17">
        <f t="shared" si="2"/>
        <v>29.33</v>
      </c>
    </row>
    <row r="141" spans="2:12" x14ac:dyDescent="0.25">
      <c r="B141" s="11">
        <v>139</v>
      </c>
      <c r="C141" s="14" t="s">
        <v>393</v>
      </c>
      <c r="D141" s="14" t="s">
        <v>11</v>
      </c>
      <c r="E141" s="12">
        <v>315379</v>
      </c>
      <c r="F141" s="13" t="s">
        <v>36</v>
      </c>
      <c r="G141" s="12">
        <v>341383</v>
      </c>
      <c r="H141" s="11">
        <v>891</v>
      </c>
      <c r="I141" s="11">
        <v>85.95</v>
      </c>
      <c r="J141" s="17">
        <f>VLOOKUP(D141,'Figure 30 '!$B$4:$M$38,10,0)</f>
        <v>39.1</v>
      </c>
      <c r="K141" s="18">
        <v>0.7</v>
      </c>
      <c r="L141" s="17">
        <f t="shared" si="2"/>
        <v>27.37</v>
      </c>
    </row>
    <row r="142" spans="2:12" x14ac:dyDescent="0.25">
      <c r="B142" s="11">
        <v>140</v>
      </c>
      <c r="C142" s="14" t="s">
        <v>392</v>
      </c>
      <c r="D142" s="14" t="s">
        <v>4</v>
      </c>
      <c r="E142" s="12">
        <v>314265</v>
      </c>
      <c r="F142" s="13" t="s">
        <v>36</v>
      </c>
      <c r="G142" s="12">
        <v>347016</v>
      </c>
      <c r="H142" s="11">
        <v>965</v>
      </c>
      <c r="I142" s="11">
        <v>88.31</v>
      </c>
      <c r="J142" s="17">
        <f>VLOOKUP(D142,'Figure 30 '!$B$4:$M$38,10,0)</f>
        <v>36.4</v>
      </c>
      <c r="K142" s="18">
        <v>0.7</v>
      </c>
      <c r="L142" s="17">
        <f t="shared" si="2"/>
        <v>25.479999999999997</v>
      </c>
    </row>
    <row r="143" spans="2:12" x14ac:dyDescent="0.25">
      <c r="B143" s="11">
        <v>141</v>
      </c>
      <c r="C143" s="14" t="s">
        <v>391</v>
      </c>
      <c r="D143" s="14" t="s">
        <v>4</v>
      </c>
      <c r="E143" s="12">
        <v>313809</v>
      </c>
      <c r="F143" s="13" t="s">
        <v>36</v>
      </c>
      <c r="G143" s="12">
        <v>313809</v>
      </c>
      <c r="H143" s="11">
        <v>923</v>
      </c>
      <c r="I143" s="11">
        <v>75.41</v>
      </c>
      <c r="J143" s="17">
        <f>VLOOKUP(D143,'Figure 30 '!$B$4:$M$38,10,0)</f>
        <v>36.4</v>
      </c>
      <c r="K143" s="18">
        <v>0.7</v>
      </c>
      <c r="L143" s="17">
        <f t="shared" si="2"/>
        <v>25.479999999999997</v>
      </c>
    </row>
    <row r="144" spans="2:12" x14ac:dyDescent="0.25">
      <c r="B144" s="11">
        <v>142</v>
      </c>
      <c r="C144" s="14" t="s">
        <v>390</v>
      </c>
      <c r="D144" s="14" t="s">
        <v>14</v>
      </c>
      <c r="E144" s="12">
        <v>312538</v>
      </c>
      <c r="F144" s="13" t="s">
        <v>36</v>
      </c>
      <c r="G144" s="12">
        <v>442936</v>
      </c>
      <c r="H144" s="11">
        <v>1048</v>
      </c>
      <c r="I144" s="11">
        <v>80.62</v>
      </c>
      <c r="J144" s="17">
        <f>VLOOKUP(D144,'Figure 30 '!$B$4:$M$38,10,0)</f>
        <v>37</v>
      </c>
      <c r="K144" s="18">
        <v>0.7</v>
      </c>
      <c r="L144" s="17">
        <f t="shared" si="2"/>
        <v>25.9</v>
      </c>
    </row>
    <row r="145" spans="2:12" x14ac:dyDescent="0.25">
      <c r="B145" s="11">
        <v>143</v>
      </c>
      <c r="C145" s="14" t="s">
        <v>389</v>
      </c>
      <c r="D145" s="14" t="s">
        <v>14</v>
      </c>
      <c r="E145" s="12">
        <v>311152</v>
      </c>
      <c r="F145" s="13" t="s">
        <v>36</v>
      </c>
      <c r="G145" s="12">
        <v>311152</v>
      </c>
      <c r="H145" s="11">
        <v>1008</v>
      </c>
      <c r="I145" s="11">
        <v>78.52</v>
      </c>
      <c r="J145" s="17">
        <f>VLOOKUP(D145,'Figure 30 '!$B$4:$M$38,10,0)</f>
        <v>37</v>
      </c>
      <c r="K145" s="18">
        <v>0.7</v>
      </c>
      <c r="L145" s="17">
        <f t="shared" si="2"/>
        <v>25.9</v>
      </c>
    </row>
    <row r="146" spans="2:12" x14ac:dyDescent="0.25">
      <c r="B146" s="11">
        <v>144</v>
      </c>
      <c r="C146" s="14" t="s">
        <v>388</v>
      </c>
      <c r="D146" s="14" t="s">
        <v>7</v>
      </c>
      <c r="E146" s="12">
        <v>307170</v>
      </c>
      <c r="F146" s="13" t="s">
        <v>36</v>
      </c>
      <c r="G146" s="12">
        <v>307170</v>
      </c>
      <c r="H146" s="11">
        <v>962</v>
      </c>
      <c r="I146" s="11">
        <v>81.62</v>
      </c>
      <c r="J146" s="17">
        <f>VLOOKUP(D146,'Figure 30 '!$B$4:$M$38,10,0)</f>
        <v>44.3</v>
      </c>
      <c r="K146" s="18">
        <v>0.7</v>
      </c>
      <c r="L146" s="17">
        <f t="shared" si="2"/>
        <v>31.009999999999994</v>
      </c>
    </row>
    <row r="147" spans="2:12" x14ac:dyDescent="0.25">
      <c r="B147" s="11">
        <v>145</v>
      </c>
      <c r="C147" s="14" t="s">
        <v>387</v>
      </c>
      <c r="D147" s="14" t="s">
        <v>13</v>
      </c>
      <c r="E147" s="12">
        <v>302143</v>
      </c>
      <c r="F147" s="13" t="s">
        <v>36</v>
      </c>
      <c r="G147" s="12">
        <v>302143</v>
      </c>
      <c r="H147" s="11">
        <v>976</v>
      </c>
      <c r="I147" s="11">
        <v>88.91</v>
      </c>
      <c r="J147" s="17">
        <f>VLOOKUP(D147,'Figure 30 '!$B$4:$M$38,10,0)</f>
        <v>32.9</v>
      </c>
      <c r="K147" s="18">
        <v>0.7</v>
      </c>
      <c r="L147" s="17">
        <f t="shared" si="2"/>
        <v>23.029999999999998</v>
      </c>
    </row>
    <row r="148" spans="2:12" x14ac:dyDescent="0.25">
      <c r="B148" s="11">
        <v>146</v>
      </c>
      <c r="C148" s="14" t="s">
        <v>386</v>
      </c>
      <c r="D148" s="14" t="s">
        <v>22</v>
      </c>
      <c r="E148" s="12">
        <v>301383</v>
      </c>
      <c r="F148" s="13" t="s">
        <v>36</v>
      </c>
      <c r="G148" s="12">
        <v>306893</v>
      </c>
      <c r="H148" s="11">
        <v>846</v>
      </c>
      <c r="I148" s="11">
        <v>84.65</v>
      </c>
      <c r="J148" s="17">
        <f>VLOOKUP(D148,'Figure 30 '!$B$4:$M$38,10,0)</f>
        <v>34.6</v>
      </c>
      <c r="K148" s="18">
        <v>0.7</v>
      </c>
      <c r="L148" s="17">
        <f t="shared" si="2"/>
        <v>24.22</v>
      </c>
    </row>
    <row r="149" spans="2:12" x14ac:dyDescent="0.25">
      <c r="B149" s="11">
        <v>147</v>
      </c>
      <c r="C149" s="14" t="s">
        <v>385</v>
      </c>
      <c r="D149" s="14" t="s">
        <v>2</v>
      </c>
      <c r="E149" s="12">
        <v>300104</v>
      </c>
      <c r="F149" s="13" t="s">
        <v>36</v>
      </c>
      <c r="G149" s="12">
        <v>300104</v>
      </c>
      <c r="H149" s="11">
        <v>1021</v>
      </c>
      <c r="I149" s="11">
        <v>89.35</v>
      </c>
      <c r="J149" s="17">
        <f>VLOOKUP(D149,'Figure 30 '!$B$4:$M$38,10,0)</f>
        <v>28.5</v>
      </c>
      <c r="K149" s="18">
        <v>0.7</v>
      </c>
      <c r="L149" s="17">
        <f t="shared" si="2"/>
        <v>19.95</v>
      </c>
    </row>
    <row r="150" spans="2:12" x14ac:dyDescent="0.25">
      <c r="B150" s="11">
        <v>148</v>
      </c>
      <c r="C150" s="14" t="s">
        <v>384</v>
      </c>
      <c r="D150" s="14" t="s">
        <v>5</v>
      </c>
      <c r="E150" s="12">
        <v>297268</v>
      </c>
      <c r="F150" s="13" t="s">
        <v>36</v>
      </c>
      <c r="G150" s="12">
        <v>297268</v>
      </c>
      <c r="H150" s="11">
        <v>915</v>
      </c>
      <c r="I150" s="11">
        <v>75.3</v>
      </c>
      <c r="J150" s="17">
        <f>VLOOKUP(D150,'Figure 30 '!$B$4:$M$38,10,0)</f>
        <v>41.2</v>
      </c>
      <c r="K150" s="18">
        <v>0.7</v>
      </c>
      <c r="L150" s="17">
        <f t="shared" si="2"/>
        <v>28.84</v>
      </c>
    </row>
    <row r="151" spans="2:12" x14ac:dyDescent="0.25">
      <c r="B151" s="11">
        <v>149</v>
      </c>
      <c r="C151" s="14" t="s">
        <v>383</v>
      </c>
      <c r="D151" s="14" t="s">
        <v>5</v>
      </c>
      <c r="E151" s="12">
        <v>296039</v>
      </c>
      <c r="F151" s="13" t="s">
        <v>36</v>
      </c>
      <c r="G151" s="12">
        <v>306089</v>
      </c>
      <c r="H151" s="11">
        <v>902</v>
      </c>
      <c r="I151" s="11">
        <v>79.400000000000006</v>
      </c>
      <c r="J151" s="17">
        <f>VLOOKUP(D151,'Figure 30 '!$B$4:$M$38,10,0)</f>
        <v>41.2</v>
      </c>
      <c r="K151" s="18">
        <v>0.7</v>
      </c>
      <c r="L151" s="17">
        <f t="shared" si="2"/>
        <v>28.84</v>
      </c>
    </row>
    <row r="152" spans="2:12" x14ac:dyDescent="0.25">
      <c r="B152" s="11">
        <v>150</v>
      </c>
      <c r="C152" s="14" t="s">
        <v>382</v>
      </c>
      <c r="D152" s="14" t="s">
        <v>22</v>
      </c>
      <c r="E152" s="12">
        <v>294292</v>
      </c>
      <c r="F152" s="13" t="s">
        <v>36</v>
      </c>
      <c r="G152" s="12">
        <v>442277</v>
      </c>
      <c r="H152" s="11">
        <v>873</v>
      </c>
      <c r="I152" s="11">
        <v>82.84</v>
      </c>
      <c r="J152" s="17">
        <f>VLOOKUP(D152,'Figure 30 '!$B$4:$M$38,10,0)</f>
        <v>34.6</v>
      </c>
      <c r="K152" s="18">
        <v>0.7</v>
      </c>
      <c r="L152" s="17">
        <f t="shared" si="2"/>
        <v>24.22</v>
      </c>
    </row>
    <row r="153" spans="2:12" x14ac:dyDescent="0.25">
      <c r="B153" s="11">
        <v>151</v>
      </c>
      <c r="C153" s="14" t="s">
        <v>381</v>
      </c>
      <c r="D153" s="14" t="s">
        <v>32</v>
      </c>
      <c r="E153" s="12">
        <v>293416</v>
      </c>
      <c r="F153" s="13" t="s">
        <v>36</v>
      </c>
      <c r="G153" s="12">
        <v>293416</v>
      </c>
      <c r="H153" s="11">
        <v>1025</v>
      </c>
      <c r="I153" s="11">
        <v>98.36</v>
      </c>
      <c r="J153" s="17">
        <f>VLOOKUP(D153,'Figure 30 '!$B$4:$M$38,10,0)</f>
        <v>29.6</v>
      </c>
      <c r="K153" s="18">
        <v>0.7</v>
      </c>
      <c r="L153" s="17">
        <f t="shared" si="2"/>
        <v>20.72</v>
      </c>
    </row>
    <row r="154" spans="2:12" x14ac:dyDescent="0.25">
      <c r="B154" s="11">
        <v>152</v>
      </c>
      <c r="C154" s="14" t="s">
        <v>380</v>
      </c>
      <c r="D154" s="14" t="s">
        <v>4</v>
      </c>
      <c r="E154" s="12">
        <v>293373</v>
      </c>
      <c r="F154" s="13" t="s">
        <v>36</v>
      </c>
      <c r="G154" s="12">
        <v>293373</v>
      </c>
      <c r="H154" s="11">
        <v>870</v>
      </c>
      <c r="I154" s="11">
        <v>88.9</v>
      </c>
      <c r="J154" s="17">
        <f>VLOOKUP(D154,'Figure 30 '!$B$4:$M$38,10,0)</f>
        <v>36.4</v>
      </c>
      <c r="K154" s="18">
        <v>0.7</v>
      </c>
      <c r="L154" s="17">
        <f t="shared" si="2"/>
        <v>25.479999999999997</v>
      </c>
    </row>
    <row r="155" spans="2:12" x14ac:dyDescent="0.25">
      <c r="B155" s="11">
        <v>153</v>
      </c>
      <c r="C155" s="14" t="s">
        <v>379</v>
      </c>
      <c r="D155" s="14" t="s">
        <v>10</v>
      </c>
      <c r="E155" s="12">
        <v>289550</v>
      </c>
      <c r="F155" s="13" t="s">
        <v>36</v>
      </c>
      <c r="G155" s="12">
        <v>289550</v>
      </c>
      <c r="H155" s="11">
        <v>929</v>
      </c>
      <c r="I155" s="11">
        <v>84.64</v>
      </c>
      <c r="J155" s="17">
        <f>VLOOKUP(D155,'Figure 30 '!$B$4:$M$38,10,0)</f>
        <v>31</v>
      </c>
      <c r="K155" s="18">
        <v>0.7</v>
      </c>
      <c r="L155" s="17">
        <f t="shared" si="2"/>
        <v>21.7</v>
      </c>
    </row>
    <row r="156" spans="2:12" x14ac:dyDescent="0.25">
      <c r="B156" s="11">
        <v>154</v>
      </c>
      <c r="C156" s="14" t="s">
        <v>378</v>
      </c>
      <c r="D156" s="14" t="s">
        <v>14</v>
      </c>
      <c r="E156" s="12">
        <v>287482</v>
      </c>
      <c r="F156" s="13" t="s">
        <v>36</v>
      </c>
      <c r="G156" s="12">
        <v>459985</v>
      </c>
      <c r="H156" s="11">
        <v>966</v>
      </c>
      <c r="I156" s="11">
        <v>86.97</v>
      </c>
      <c r="J156" s="17">
        <f>VLOOKUP(D156,'Figure 30 '!$B$4:$M$38,10,0)</f>
        <v>37</v>
      </c>
      <c r="K156" s="18">
        <v>0.7</v>
      </c>
      <c r="L156" s="17">
        <f t="shared" si="2"/>
        <v>25.9</v>
      </c>
    </row>
    <row r="157" spans="2:12" x14ac:dyDescent="0.25">
      <c r="B157" s="11">
        <v>155</v>
      </c>
      <c r="C157" s="14" t="s">
        <v>377</v>
      </c>
      <c r="D157" s="14" t="s">
        <v>7</v>
      </c>
      <c r="E157" s="12">
        <v>287353</v>
      </c>
      <c r="F157" s="13" t="s">
        <v>36</v>
      </c>
      <c r="G157" s="12">
        <v>325709</v>
      </c>
      <c r="H157" s="11">
        <v>926</v>
      </c>
      <c r="I157" s="11">
        <v>85.98</v>
      </c>
      <c r="J157" s="17">
        <f>VLOOKUP(D157,'Figure 30 '!$B$4:$M$38,10,0)</f>
        <v>44.3</v>
      </c>
      <c r="K157" s="18">
        <v>0.7</v>
      </c>
      <c r="L157" s="17">
        <f t="shared" si="2"/>
        <v>31.009999999999994</v>
      </c>
    </row>
    <row r="158" spans="2:12" x14ac:dyDescent="0.25">
      <c r="B158" s="11">
        <v>156</v>
      </c>
      <c r="C158" s="14" t="s">
        <v>376</v>
      </c>
      <c r="D158" s="14" t="s">
        <v>22</v>
      </c>
      <c r="E158" s="12">
        <v>286827</v>
      </c>
      <c r="F158" s="13" t="s">
        <v>36</v>
      </c>
      <c r="G158" s="12">
        <v>303425</v>
      </c>
      <c r="H158" s="11">
        <v>896</v>
      </c>
      <c r="I158" s="11">
        <v>84.6</v>
      </c>
      <c r="J158" s="17">
        <f>VLOOKUP(D158,'Figure 30 '!$B$4:$M$38,10,0)</f>
        <v>34.6</v>
      </c>
      <c r="K158" s="18">
        <v>0.7</v>
      </c>
      <c r="L158" s="17">
        <f t="shared" si="2"/>
        <v>24.22</v>
      </c>
    </row>
    <row r="159" spans="2:12" x14ac:dyDescent="0.25">
      <c r="B159" s="11">
        <v>157</v>
      </c>
      <c r="C159" s="14" t="s">
        <v>375</v>
      </c>
      <c r="D159" s="14" t="s">
        <v>20</v>
      </c>
      <c r="E159" s="12">
        <v>285788</v>
      </c>
      <c r="F159" s="13" t="s">
        <v>36</v>
      </c>
      <c r="G159" s="12">
        <v>285788</v>
      </c>
      <c r="H159" s="11">
        <v>886</v>
      </c>
      <c r="I159" s="11">
        <v>81.66</v>
      </c>
      <c r="J159" s="17">
        <f>VLOOKUP(D159,'Figure 30 '!$B$4:$M$38,10,0)</f>
        <v>30.6</v>
      </c>
      <c r="K159" s="18">
        <v>0.7</v>
      </c>
      <c r="L159" s="17">
        <f t="shared" si="2"/>
        <v>21.419999999999998</v>
      </c>
    </row>
    <row r="160" spans="2:12" x14ac:dyDescent="0.25">
      <c r="B160" s="11">
        <v>158</v>
      </c>
      <c r="C160" s="14" t="s">
        <v>374</v>
      </c>
      <c r="D160" s="14" t="s">
        <v>7</v>
      </c>
      <c r="E160" s="12">
        <v>285577</v>
      </c>
      <c r="F160" s="13" t="s">
        <v>36</v>
      </c>
      <c r="G160" s="12">
        <v>285577</v>
      </c>
      <c r="H160" s="11">
        <v>941</v>
      </c>
      <c r="I160" s="11">
        <v>81.8</v>
      </c>
      <c r="J160" s="17">
        <f>VLOOKUP(D160,'Figure 30 '!$B$4:$M$38,10,0)</f>
        <v>44.3</v>
      </c>
      <c r="K160" s="18">
        <v>0.7</v>
      </c>
      <c r="L160" s="17">
        <f t="shared" si="2"/>
        <v>31.009999999999994</v>
      </c>
    </row>
    <row r="161" spans="2:12" x14ac:dyDescent="0.25">
      <c r="B161" s="11">
        <v>159</v>
      </c>
      <c r="C161" s="14" t="s">
        <v>373</v>
      </c>
      <c r="D161" s="14" t="s">
        <v>23</v>
      </c>
      <c r="E161" s="12">
        <v>283211</v>
      </c>
      <c r="F161" s="13" t="s">
        <v>36</v>
      </c>
      <c r="G161" s="12">
        <v>283211</v>
      </c>
      <c r="H161" s="11">
        <v>859</v>
      </c>
      <c r="I161" s="11">
        <v>79.94</v>
      </c>
      <c r="J161" s="17">
        <f>VLOOKUP(D161,'Figure 30 '!$B$4:$M$38,10,0)</f>
        <v>35.700000000000003</v>
      </c>
      <c r="K161" s="18">
        <v>0.7</v>
      </c>
      <c r="L161" s="17">
        <f t="shared" si="2"/>
        <v>24.990000000000002</v>
      </c>
    </row>
    <row r="162" spans="2:12" x14ac:dyDescent="0.25">
      <c r="B162" s="11">
        <v>160</v>
      </c>
      <c r="C162" s="14" t="s">
        <v>372</v>
      </c>
      <c r="D162" s="14" t="s">
        <v>5</v>
      </c>
      <c r="E162" s="12">
        <v>282248</v>
      </c>
      <c r="F162" s="13" t="s">
        <v>36</v>
      </c>
      <c r="G162" s="12">
        <v>310817</v>
      </c>
      <c r="H162" s="11">
        <v>906</v>
      </c>
      <c r="I162" s="11">
        <v>73.02</v>
      </c>
      <c r="J162" s="17">
        <f>VLOOKUP(D162,'Figure 30 '!$B$4:$M$38,10,0)</f>
        <v>41.2</v>
      </c>
      <c r="K162" s="18">
        <v>0.7</v>
      </c>
      <c r="L162" s="17">
        <f t="shared" si="2"/>
        <v>28.84</v>
      </c>
    </row>
    <row r="163" spans="2:12" x14ac:dyDescent="0.25">
      <c r="B163" s="11">
        <v>161</v>
      </c>
      <c r="C163" s="14" t="s">
        <v>371</v>
      </c>
      <c r="D163" s="14" t="s">
        <v>10</v>
      </c>
      <c r="E163" s="12">
        <v>280222</v>
      </c>
      <c r="F163" s="13" t="s">
        <v>36</v>
      </c>
      <c r="G163" s="12">
        <v>283004</v>
      </c>
      <c r="H163" s="11">
        <v>895</v>
      </c>
      <c r="I163" s="11">
        <v>84.8</v>
      </c>
      <c r="J163" s="17">
        <f>VLOOKUP(D163,'Figure 30 '!$B$4:$M$38,10,0)</f>
        <v>31</v>
      </c>
      <c r="K163" s="18">
        <v>0.7</v>
      </c>
      <c r="L163" s="17">
        <f t="shared" si="2"/>
        <v>21.7</v>
      </c>
    </row>
    <row r="164" spans="2:12" x14ac:dyDescent="0.25">
      <c r="B164" s="11">
        <v>162</v>
      </c>
      <c r="C164" s="14" t="s">
        <v>370</v>
      </c>
      <c r="D164" s="14" t="s">
        <v>9</v>
      </c>
      <c r="E164" s="12">
        <v>278745</v>
      </c>
      <c r="F164" s="13" t="s">
        <v>36</v>
      </c>
      <c r="G164" s="12">
        <v>278745</v>
      </c>
      <c r="H164" s="11">
        <v>950</v>
      </c>
      <c r="I164" s="11">
        <v>77.13</v>
      </c>
      <c r="J164" s="17">
        <f>VLOOKUP(D164,'Figure 30 '!$B$4:$M$38,10,0)</f>
        <v>30.3</v>
      </c>
      <c r="K164" s="18">
        <v>0.7</v>
      </c>
      <c r="L164" s="17">
        <f t="shared" si="2"/>
        <v>21.21</v>
      </c>
    </row>
    <row r="165" spans="2:12" x14ac:dyDescent="0.25">
      <c r="B165" s="11">
        <v>163</v>
      </c>
      <c r="C165" s="14" t="s">
        <v>369</v>
      </c>
      <c r="D165" s="14" t="s">
        <v>4</v>
      </c>
      <c r="E165" s="12">
        <v>278435</v>
      </c>
      <c r="F165" s="13" t="s">
        <v>36</v>
      </c>
      <c r="G165" s="12">
        <v>278435</v>
      </c>
      <c r="H165" s="11">
        <v>977</v>
      </c>
      <c r="I165" s="11">
        <v>89.62</v>
      </c>
      <c r="J165" s="17">
        <f>VLOOKUP(D165,'Figure 30 '!$B$4:$M$38,10,0)</f>
        <v>36.4</v>
      </c>
      <c r="K165" s="18">
        <v>0.7</v>
      </c>
      <c r="L165" s="17">
        <f t="shared" si="2"/>
        <v>25.479999999999997</v>
      </c>
    </row>
    <row r="166" spans="2:12" x14ac:dyDescent="0.25">
      <c r="B166" s="11">
        <v>164</v>
      </c>
      <c r="C166" s="14" t="s">
        <v>368</v>
      </c>
      <c r="D166" s="14" t="s">
        <v>22</v>
      </c>
      <c r="E166" s="12">
        <v>278149</v>
      </c>
      <c r="F166" s="13" t="s">
        <v>36</v>
      </c>
      <c r="G166" s="12">
        <v>292339</v>
      </c>
      <c r="H166" s="11">
        <v>875</v>
      </c>
      <c r="I166" s="11">
        <v>85.48</v>
      </c>
      <c r="J166" s="17">
        <f>VLOOKUP(D166,'Figure 30 '!$B$4:$M$38,10,0)</f>
        <v>34.6</v>
      </c>
      <c r="K166" s="18">
        <v>0.7</v>
      </c>
      <c r="L166" s="17">
        <f t="shared" si="2"/>
        <v>24.22</v>
      </c>
    </row>
    <row r="167" spans="2:12" x14ac:dyDescent="0.25">
      <c r="B167" s="11">
        <v>165</v>
      </c>
      <c r="C167" s="14" t="s">
        <v>367</v>
      </c>
      <c r="D167" s="14" t="s">
        <v>9</v>
      </c>
      <c r="E167" s="12">
        <v>276581</v>
      </c>
      <c r="F167" s="13" t="s">
        <v>36</v>
      </c>
      <c r="G167" s="12">
        <v>290540</v>
      </c>
      <c r="H167" s="11">
        <v>899</v>
      </c>
      <c r="I167" s="11">
        <v>73.44</v>
      </c>
      <c r="J167" s="17">
        <f>VLOOKUP(D167,'Figure 30 '!$B$4:$M$38,10,0)</f>
        <v>30.3</v>
      </c>
      <c r="K167" s="18">
        <v>0.7</v>
      </c>
      <c r="L167" s="17">
        <f t="shared" si="2"/>
        <v>21.21</v>
      </c>
    </row>
    <row r="168" spans="2:12" x14ac:dyDescent="0.25">
      <c r="B168" s="11">
        <v>166</v>
      </c>
      <c r="C168" s="14" t="s">
        <v>366</v>
      </c>
      <c r="D168" s="14" t="s">
        <v>10</v>
      </c>
      <c r="E168" s="12">
        <v>273296</v>
      </c>
      <c r="F168" s="13" t="s">
        <v>36</v>
      </c>
      <c r="G168" s="12">
        <v>370296</v>
      </c>
      <c r="H168" s="11">
        <v>914</v>
      </c>
      <c r="I168" s="11">
        <v>89.44</v>
      </c>
      <c r="J168" s="17">
        <f>VLOOKUP(D168,'Figure 30 '!$B$4:$M$38,10,0)</f>
        <v>31</v>
      </c>
      <c r="K168" s="18">
        <v>0.7</v>
      </c>
      <c r="L168" s="17">
        <f t="shared" si="2"/>
        <v>21.7</v>
      </c>
    </row>
    <row r="169" spans="2:12" x14ac:dyDescent="0.25">
      <c r="B169" s="11">
        <v>167</v>
      </c>
      <c r="C169" s="14" t="s">
        <v>365</v>
      </c>
      <c r="D169" s="14" t="s">
        <v>15</v>
      </c>
      <c r="E169" s="12">
        <v>272721</v>
      </c>
      <c r="F169" s="13" t="s">
        <v>36</v>
      </c>
      <c r="G169" s="12">
        <v>552970</v>
      </c>
      <c r="H169" s="11">
        <v>888</v>
      </c>
      <c r="I169" s="11">
        <v>86.98</v>
      </c>
      <c r="J169" s="17">
        <f>VLOOKUP(D169,'Figure 30 '!$B$4:$M$38,10,0)</f>
        <v>41.7</v>
      </c>
      <c r="K169" s="18">
        <v>0.7</v>
      </c>
      <c r="L169" s="17">
        <f t="shared" si="2"/>
        <v>29.19</v>
      </c>
    </row>
    <row r="170" spans="2:12" x14ac:dyDescent="0.25">
      <c r="B170" s="11">
        <v>168</v>
      </c>
      <c r="C170" s="14" t="s">
        <v>364</v>
      </c>
      <c r="D170" s="14" t="s">
        <v>21</v>
      </c>
      <c r="E170" s="12">
        <v>268806</v>
      </c>
      <c r="F170" s="13" t="s">
        <v>36</v>
      </c>
      <c r="G170" s="12">
        <v>268806</v>
      </c>
      <c r="H170" s="11">
        <v>967</v>
      </c>
      <c r="I170" s="11">
        <v>87.36</v>
      </c>
      <c r="J170" s="17">
        <f>VLOOKUP(D170,'Figure 30 '!$B$4:$M$38,10,0)</f>
        <v>23.4</v>
      </c>
      <c r="K170" s="18">
        <v>0.7</v>
      </c>
      <c r="L170" s="17">
        <f t="shared" si="2"/>
        <v>16.38</v>
      </c>
    </row>
    <row r="171" spans="2:12" x14ac:dyDescent="0.25">
      <c r="B171" s="11">
        <v>169</v>
      </c>
      <c r="C171" s="14" t="s">
        <v>363</v>
      </c>
      <c r="D171" s="14" t="s">
        <v>8</v>
      </c>
      <c r="E171" s="12">
        <v>268243</v>
      </c>
      <c r="F171" s="13" t="s">
        <v>36</v>
      </c>
      <c r="G171" s="12">
        <v>414288</v>
      </c>
      <c r="H171" s="11">
        <v>1052</v>
      </c>
      <c r="I171" s="11">
        <v>90.8</v>
      </c>
      <c r="J171" s="17">
        <f>VLOOKUP(D171,'Figure 30 '!$B$4:$M$38,10,0)</f>
        <v>21</v>
      </c>
      <c r="K171" s="18">
        <v>0.7</v>
      </c>
      <c r="L171" s="17">
        <f t="shared" si="2"/>
        <v>14.7</v>
      </c>
    </row>
    <row r="172" spans="2:12" x14ac:dyDescent="0.25">
      <c r="B172" s="11">
        <v>170</v>
      </c>
      <c r="C172" s="14" t="s">
        <v>362</v>
      </c>
      <c r="D172" s="14" t="s">
        <v>10</v>
      </c>
      <c r="E172" s="12">
        <v>264914</v>
      </c>
      <c r="F172" s="13" t="s">
        <v>36</v>
      </c>
      <c r="G172" s="12">
        <v>273892</v>
      </c>
      <c r="H172" s="11">
        <v>964</v>
      </c>
      <c r="I172" s="11">
        <v>86.8</v>
      </c>
      <c r="J172" s="17">
        <f>VLOOKUP(D172,'Figure 30 '!$B$4:$M$38,10,0)</f>
        <v>31</v>
      </c>
      <c r="K172" s="18">
        <v>0.7</v>
      </c>
      <c r="L172" s="17">
        <f t="shared" si="2"/>
        <v>21.7</v>
      </c>
    </row>
    <row r="173" spans="2:12" x14ac:dyDescent="0.25">
      <c r="B173" s="11">
        <v>171</v>
      </c>
      <c r="C173" s="14" t="s">
        <v>361</v>
      </c>
      <c r="D173" s="14" t="s">
        <v>9</v>
      </c>
      <c r="E173" s="12">
        <v>262983</v>
      </c>
      <c r="F173" s="13" t="s">
        <v>36</v>
      </c>
      <c r="G173" s="12">
        <v>262983</v>
      </c>
      <c r="H173" s="11">
        <v>885</v>
      </c>
      <c r="I173" s="11">
        <v>74.03</v>
      </c>
      <c r="J173" s="17">
        <f>VLOOKUP(D173,'Figure 30 '!$B$4:$M$38,10,0)</f>
        <v>30.3</v>
      </c>
      <c r="K173" s="18">
        <v>0.7</v>
      </c>
      <c r="L173" s="17">
        <f t="shared" si="2"/>
        <v>21.21</v>
      </c>
    </row>
    <row r="174" spans="2:12" x14ac:dyDescent="0.25">
      <c r="B174" s="11">
        <v>172</v>
      </c>
      <c r="C174" s="14" t="s">
        <v>360</v>
      </c>
      <c r="D174" s="14" t="s">
        <v>5</v>
      </c>
      <c r="E174" s="12">
        <v>261430</v>
      </c>
      <c r="F174" s="13" t="s">
        <v>36</v>
      </c>
      <c r="G174" s="12">
        <v>261430</v>
      </c>
      <c r="H174" s="11">
        <v>883</v>
      </c>
      <c r="I174" s="11">
        <v>81.150000000000006</v>
      </c>
      <c r="J174" s="17">
        <f>VLOOKUP(D174,'Figure 30 '!$B$4:$M$38,10,0)</f>
        <v>41.2</v>
      </c>
      <c r="K174" s="18">
        <v>0.7</v>
      </c>
      <c r="L174" s="17">
        <f t="shared" si="2"/>
        <v>28.84</v>
      </c>
    </row>
    <row r="175" spans="2:12" x14ac:dyDescent="0.25">
      <c r="B175" s="11">
        <v>173</v>
      </c>
      <c r="C175" s="14" t="s">
        <v>359</v>
      </c>
      <c r="D175" s="14" t="s">
        <v>14</v>
      </c>
      <c r="E175" s="12">
        <v>261185</v>
      </c>
      <c r="F175" s="13" t="s">
        <v>36</v>
      </c>
      <c r="G175" s="12">
        <v>299660</v>
      </c>
      <c r="H175" s="11">
        <v>981</v>
      </c>
      <c r="I175" s="11">
        <v>85.82</v>
      </c>
      <c r="J175" s="17">
        <f>VLOOKUP(D175,'Figure 30 '!$B$4:$M$38,10,0)</f>
        <v>37</v>
      </c>
      <c r="K175" s="18">
        <v>0.7</v>
      </c>
      <c r="L175" s="17">
        <f t="shared" si="2"/>
        <v>25.9</v>
      </c>
    </row>
    <row r="176" spans="2:12" x14ac:dyDescent="0.25">
      <c r="B176" s="11">
        <v>174</v>
      </c>
      <c r="C176" s="14" t="s">
        <v>358</v>
      </c>
      <c r="D176" s="14" t="s">
        <v>14</v>
      </c>
      <c r="E176" s="12">
        <v>261004</v>
      </c>
      <c r="F176" s="13" t="s">
        <v>36</v>
      </c>
      <c r="G176" s="12">
        <v>341895</v>
      </c>
      <c r="H176" s="11">
        <v>996</v>
      </c>
      <c r="I176" s="11">
        <v>81.23</v>
      </c>
      <c r="J176" s="17">
        <f>VLOOKUP(D176,'Figure 30 '!$B$4:$M$38,10,0)</f>
        <v>37</v>
      </c>
      <c r="K176" s="18">
        <v>0.7</v>
      </c>
      <c r="L176" s="17">
        <f t="shared" si="2"/>
        <v>25.9</v>
      </c>
    </row>
    <row r="177" spans="2:12" x14ac:dyDescent="0.25">
      <c r="B177" s="11">
        <v>175</v>
      </c>
      <c r="C177" s="14" t="s">
        <v>357</v>
      </c>
      <c r="D177" s="14" t="s">
        <v>23</v>
      </c>
      <c r="E177" s="12">
        <v>257803</v>
      </c>
      <c r="F177" s="13" t="s">
        <v>36</v>
      </c>
      <c r="G177" s="12">
        <v>257803</v>
      </c>
      <c r="H177" s="11">
        <v>838</v>
      </c>
      <c r="I177" s="11">
        <v>89.83</v>
      </c>
      <c r="J177" s="17">
        <f>VLOOKUP(D177,'Figure 30 '!$B$4:$M$38,10,0)</f>
        <v>35.700000000000003</v>
      </c>
      <c r="K177" s="18">
        <v>0.7</v>
      </c>
      <c r="L177" s="17">
        <f t="shared" si="2"/>
        <v>24.990000000000002</v>
      </c>
    </row>
    <row r="178" spans="2:12" x14ac:dyDescent="0.25">
      <c r="B178" s="11">
        <v>176</v>
      </c>
      <c r="C178" s="14" t="s">
        <v>356</v>
      </c>
      <c r="D178" s="14" t="s">
        <v>9</v>
      </c>
      <c r="E178" s="12">
        <v>256838</v>
      </c>
      <c r="F178" s="13" t="s">
        <v>36</v>
      </c>
      <c r="G178" s="12">
        <v>256838</v>
      </c>
      <c r="H178" s="11">
        <v>896</v>
      </c>
      <c r="I178" s="11">
        <v>81.75</v>
      </c>
      <c r="J178" s="17">
        <f>VLOOKUP(D178,'Figure 30 '!$B$4:$M$38,10,0)</f>
        <v>30.3</v>
      </c>
      <c r="K178" s="18">
        <v>0.7</v>
      </c>
      <c r="L178" s="17">
        <f t="shared" si="2"/>
        <v>21.21</v>
      </c>
    </row>
    <row r="179" spans="2:12" x14ac:dyDescent="0.25">
      <c r="B179" s="11">
        <v>177</v>
      </c>
      <c r="C179" s="14" t="s">
        <v>355</v>
      </c>
      <c r="D179" s="14" t="s">
        <v>7</v>
      </c>
      <c r="E179" s="12">
        <v>253475</v>
      </c>
      <c r="F179" s="13" t="s">
        <v>36</v>
      </c>
      <c r="G179" s="12">
        <v>253475</v>
      </c>
      <c r="H179" s="11">
        <v>912</v>
      </c>
      <c r="I179" s="11">
        <v>87.22</v>
      </c>
      <c r="J179" s="17">
        <f>VLOOKUP(D179,'Figure 30 '!$B$4:$M$38,10,0)</f>
        <v>44.3</v>
      </c>
      <c r="K179" s="18">
        <v>0.7</v>
      </c>
      <c r="L179" s="17">
        <f t="shared" si="2"/>
        <v>31.009999999999994</v>
      </c>
    </row>
    <row r="180" spans="2:12" x14ac:dyDescent="0.25">
      <c r="B180" s="11">
        <v>178</v>
      </c>
      <c r="C180" s="14" t="s">
        <v>354</v>
      </c>
      <c r="D180" s="14" t="s">
        <v>11</v>
      </c>
      <c r="E180" s="12">
        <v>252342</v>
      </c>
      <c r="F180" s="13" t="s">
        <v>36</v>
      </c>
      <c r="G180" s="12">
        <v>252606</v>
      </c>
      <c r="H180" s="11">
        <v>886</v>
      </c>
      <c r="I180" s="11">
        <v>81.02</v>
      </c>
      <c r="J180" s="17">
        <f>VLOOKUP(D180,'Figure 30 '!$B$4:$M$38,10,0)</f>
        <v>39.1</v>
      </c>
      <c r="K180" s="18">
        <v>0.7</v>
      </c>
      <c r="L180" s="17">
        <f t="shared" si="2"/>
        <v>27.37</v>
      </c>
    </row>
    <row r="181" spans="2:12" x14ac:dyDescent="0.25">
      <c r="B181" s="11">
        <v>179</v>
      </c>
      <c r="C181" s="14" t="s">
        <v>353</v>
      </c>
      <c r="D181" s="14" t="s">
        <v>5</v>
      </c>
      <c r="E181" s="12">
        <v>252008</v>
      </c>
      <c r="F181" s="13" t="s">
        <v>36</v>
      </c>
      <c r="G181" s="12">
        <v>252008</v>
      </c>
      <c r="H181" s="11">
        <v>885</v>
      </c>
      <c r="I181" s="11">
        <v>76.48</v>
      </c>
      <c r="J181" s="17">
        <f>VLOOKUP(D181,'Figure 30 '!$B$4:$M$38,10,0)</f>
        <v>41.2</v>
      </c>
      <c r="K181" s="18">
        <v>0.7</v>
      </c>
      <c r="L181" s="17">
        <f t="shared" si="2"/>
        <v>28.84</v>
      </c>
    </row>
    <row r="182" spans="2:12" x14ac:dyDescent="0.25">
      <c r="B182" s="11">
        <v>180</v>
      </c>
      <c r="C182" s="14" t="s">
        <v>352</v>
      </c>
      <c r="D182" s="14" t="s">
        <v>12</v>
      </c>
      <c r="E182" s="12">
        <v>249446</v>
      </c>
      <c r="F182" s="13" t="s">
        <v>36</v>
      </c>
      <c r="G182" s="12">
        <v>249446</v>
      </c>
      <c r="H182" s="11">
        <v>991</v>
      </c>
      <c r="I182" s="11">
        <v>88.59</v>
      </c>
      <c r="J182" s="17">
        <f>VLOOKUP(D182,'Figure 30 '!$B$4:$M$38,10,0)</f>
        <v>46.3</v>
      </c>
      <c r="K182" s="18">
        <v>0.7</v>
      </c>
      <c r="L182" s="17">
        <f t="shared" si="2"/>
        <v>32.409999999999997</v>
      </c>
    </row>
    <row r="183" spans="2:12" x14ac:dyDescent="0.25">
      <c r="B183" s="11">
        <v>181</v>
      </c>
      <c r="C183" s="14" t="s">
        <v>351</v>
      </c>
      <c r="D183" s="14" t="s">
        <v>4</v>
      </c>
      <c r="E183" s="12">
        <v>249142</v>
      </c>
      <c r="F183" s="13" t="s">
        <v>36</v>
      </c>
      <c r="G183" s="12">
        <v>249142</v>
      </c>
      <c r="H183" s="11">
        <v>973</v>
      </c>
      <c r="I183" s="11">
        <v>91</v>
      </c>
      <c r="J183" s="17">
        <f>VLOOKUP(D183,'Figure 30 '!$B$4:$M$38,10,0)</f>
        <v>36.4</v>
      </c>
      <c r="K183" s="18">
        <v>0.7</v>
      </c>
      <c r="L183" s="17">
        <f t="shared" si="2"/>
        <v>25.479999999999997</v>
      </c>
    </row>
    <row r="184" spans="2:12" x14ac:dyDescent="0.25">
      <c r="B184" s="11">
        <v>182</v>
      </c>
      <c r="C184" s="14" t="s">
        <v>350</v>
      </c>
      <c r="D184" s="14" t="s">
        <v>6</v>
      </c>
      <c r="E184" s="12">
        <v>247992</v>
      </c>
      <c r="F184" s="13" t="s">
        <v>36</v>
      </c>
      <c r="G184" s="12">
        <v>247992</v>
      </c>
      <c r="H184" s="11">
        <v>886</v>
      </c>
      <c r="I184" s="11">
        <v>81.8</v>
      </c>
      <c r="J184" s="17">
        <f>VLOOKUP(D184,'Figure 30 '!$B$4:$M$38,10,0)</f>
        <v>49.3</v>
      </c>
      <c r="K184" s="18">
        <v>0.7</v>
      </c>
      <c r="L184" s="17">
        <f t="shared" si="2"/>
        <v>34.51</v>
      </c>
    </row>
    <row r="185" spans="2:12" x14ac:dyDescent="0.25">
      <c r="B185" s="11">
        <v>183</v>
      </c>
      <c r="C185" s="14" t="s">
        <v>349</v>
      </c>
      <c r="D185" s="14" t="s">
        <v>4</v>
      </c>
      <c r="E185" s="12">
        <v>245213</v>
      </c>
      <c r="F185" s="13" t="s">
        <v>36</v>
      </c>
      <c r="G185" s="12">
        <v>245213</v>
      </c>
      <c r="H185" s="11">
        <v>943</v>
      </c>
      <c r="I185" s="11">
        <v>91.41</v>
      </c>
      <c r="J185" s="17">
        <f>VLOOKUP(D185,'Figure 30 '!$B$4:$M$38,10,0)</f>
        <v>36.4</v>
      </c>
      <c r="K185" s="18">
        <v>0.7</v>
      </c>
      <c r="L185" s="17">
        <f t="shared" si="2"/>
        <v>25.479999999999997</v>
      </c>
    </row>
    <row r="186" spans="2:12" x14ac:dyDescent="0.25">
      <c r="B186" s="11">
        <v>184</v>
      </c>
      <c r="C186" s="14" t="s">
        <v>2</v>
      </c>
      <c r="D186" s="14" t="s">
        <v>2</v>
      </c>
      <c r="E186" s="12">
        <v>244377</v>
      </c>
      <c r="F186" s="13" t="s">
        <v>36</v>
      </c>
      <c r="G186" s="12">
        <v>654392</v>
      </c>
      <c r="H186" s="11">
        <v>1046</v>
      </c>
      <c r="I186" s="11">
        <v>89.22</v>
      </c>
      <c r="J186" s="17">
        <f>VLOOKUP(D186,'Figure 30 '!$B$4:$M$38,10,0)</f>
        <v>28.5</v>
      </c>
      <c r="K186" s="18">
        <v>0.7</v>
      </c>
      <c r="L186" s="17">
        <f t="shared" si="2"/>
        <v>19.95</v>
      </c>
    </row>
    <row r="187" spans="2:12" x14ac:dyDescent="0.25">
      <c r="B187" s="11">
        <v>185</v>
      </c>
      <c r="C187" s="14" t="s">
        <v>348</v>
      </c>
      <c r="D187" s="14" t="s">
        <v>12</v>
      </c>
      <c r="E187" s="12">
        <v>237830</v>
      </c>
      <c r="F187" s="13" t="s">
        <v>36</v>
      </c>
      <c r="G187" s="12">
        <v>410760</v>
      </c>
      <c r="H187" s="11">
        <v>1010</v>
      </c>
      <c r="I187" s="11">
        <v>93.69</v>
      </c>
      <c r="J187" s="17">
        <f>VLOOKUP(D187,'Figure 30 '!$B$4:$M$38,10,0)</f>
        <v>46.3</v>
      </c>
      <c r="K187" s="18">
        <v>0.7</v>
      </c>
      <c r="L187" s="17">
        <f t="shared" si="2"/>
        <v>32.409999999999997</v>
      </c>
    </row>
    <row r="188" spans="2:12" x14ac:dyDescent="0.25">
      <c r="B188" s="11">
        <v>186</v>
      </c>
      <c r="C188" s="14" t="s">
        <v>347</v>
      </c>
      <c r="D188" s="14" t="s">
        <v>11</v>
      </c>
      <c r="E188" s="12">
        <v>237532</v>
      </c>
      <c r="F188" s="13" t="s">
        <v>36</v>
      </c>
      <c r="G188" s="12">
        <v>244563</v>
      </c>
      <c r="H188" s="11">
        <v>931</v>
      </c>
      <c r="I188" s="11">
        <v>75.61</v>
      </c>
      <c r="J188" s="17">
        <f>VLOOKUP(D188,'Figure 30 '!$B$4:$M$38,10,0)</f>
        <v>39.1</v>
      </c>
      <c r="K188" s="18">
        <v>0.7</v>
      </c>
      <c r="L188" s="17">
        <f t="shared" si="2"/>
        <v>27.37</v>
      </c>
    </row>
    <row r="189" spans="2:12" x14ac:dyDescent="0.25">
      <c r="B189" s="11">
        <v>187</v>
      </c>
      <c r="C189" s="14" t="s">
        <v>346</v>
      </c>
      <c r="D189" s="14" t="s">
        <v>10</v>
      </c>
      <c r="E189" s="12">
        <v>235654</v>
      </c>
      <c r="F189" s="13" t="s">
        <v>36</v>
      </c>
      <c r="G189" s="12">
        <v>235654</v>
      </c>
      <c r="H189" s="11">
        <v>900</v>
      </c>
      <c r="I189" s="11">
        <v>86.31</v>
      </c>
      <c r="J189" s="17">
        <f>VLOOKUP(D189,'Figure 30 '!$B$4:$M$38,10,0)</f>
        <v>31</v>
      </c>
      <c r="K189" s="18">
        <v>0.7</v>
      </c>
      <c r="L189" s="17">
        <f t="shared" si="2"/>
        <v>21.7</v>
      </c>
    </row>
    <row r="190" spans="2:12" x14ac:dyDescent="0.25">
      <c r="B190" s="11">
        <v>188</v>
      </c>
      <c r="C190" s="14" t="s">
        <v>345</v>
      </c>
      <c r="D190" s="14" t="s">
        <v>9</v>
      </c>
      <c r="E190" s="12">
        <v>234871</v>
      </c>
      <c r="F190" s="13" t="s">
        <v>36</v>
      </c>
      <c r="G190" s="12">
        <v>245817</v>
      </c>
      <c r="H190" s="11">
        <v>870</v>
      </c>
      <c r="I190" s="11">
        <v>76.47</v>
      </c>
      <c r="J190" s="17">
        <f>VLOOKUP(D190,'Figure 30 '!$B$4:$M$38,10,0)</f>
        <v>30.3</v>
      </c>
      <c r="K190" s="18">
        <v>0.7</v>
      </c>
      <c r="L190" s="17">
        <f t="shared" si="2"/>
        <v>21.21</v>
      </c>
    </row>
    <row r="191" spans="2:12" x14ac:dyDescent="0.25">
      <c r="B191" s="11">
        <v>189</v>
      </c>
      <c r="C191" s="14" t="s">
        <v>344</v>
      </c>
      <c r="D191" s="14" t="s">
        <v>13</v>
      </c>
      <c r="E191" s="12">
        <v>234073</v>
      </c>
      <c r="F191" s="13" t="s">
        <v>36</v>
      </c>
      <c r="G191" s="12">
        <v>234073</v>
      </c>
      <c r="H191" s="11">
        <v>989</v>
      </c>
      <c r="I191" s="11">
        <v>77.650000000000006</v>
      </c>
      <c r="J191" s="17">
        <f>VLOOKUP(D191,'Figure 30 '!$B$4:$M$38,10,0)</f>
        <v>32.9</v>
      </c>
      <c r="K191" s="18">
        <v>0.7</v>
      </c>
      <c r="L191" s="17">
        <f t="shared" si="2"/>
        <v>23.029999999999998</v>
      </c>
    </row>
    <row r="192" spans="2:12" x14ac:dyDescent="0.25">
      <c r="B192" s="11">
        <v>190</v>
      </c>
      <c r="C192" s="14" t="s">
        <v>343</v>
      </c>
      <c r="D192" s="14" t="s">
        <v>11</v>
      </c>
      <c r="E192" s="12">
        <v>230075</v>
      </c>
      <c r="F192" s="13" t="s">
        <v>36</v>
      </c>
      <c r="G192" s="12">
        <v>230075</v>
      </c>
      <c r="H192" s="11">
        <v>919</v>
      </c>
      <c r="I192" s="11">
        <v>77.489999999999995</v>
      </c>
      <c r="J192" s="17">
        <f>VLOOKUP(D192,'Figure 30 '!$B$4:$M$38,10,0)</f>
        <v>39.1</v>
      </c>
      <c r="K192" s="18">
        <v>0.7</v>
      </c>
      <c r="L192" s="17">
        <f t="shared" si="2"/>
        <v>27.37</v>
      </c>
    </row>
    <row r="193" spans="2:12" x14ac:dyDescent="0.25">
      <c r="B193" s="11">
        <v>191</v>
      </c>
      <c r="C193" s="14" t="s">
        <v>342</v>
      </c>
      <c r="D193" s="14" t="s">
        <v>14</v>
      </c>
      <c r="E193" s="12">
        <v>229644</v>
      </c>
      <c r="F193" s="13" t="s">
        <v>36</v>
      </c>
      <c r="G193" s="12">
        <v>252261</v>
      </c>
      <c r="H193" s="11">
        <v>967</v>
      </c>
      <c r="I193" s="11">
        <v>74.95</v>
      </c>
      <c r="J193" s="17">
        <f>VLOOKUP(D193,'Figure 30 '!$B$4:$M$38,10,0)</f>
        <v>37</v>
      </c>
      <c r="K193" s="18">
        <v>0.7</v>
      </c>
      <c r="L193" s="17">
        <f t="shared" si="2"/>
        <v>25.9</v>
      </c>
    </row>
    <row r="194" spans="2:12" x14ac:dyDescent="0.25">
      <c r="B194" s="11">
        <v>192</v>
      </c>
      <c r="C194" s="14" t="s">
        <v>341</v>
      </c>
      <c r="D194" s="14" t="s">
        <v>25</v>
      </c>
      <c r="E194" s="12">
        <v>228832</v>
      </c>
      <c r="F194" s="13" t="s">
        <v>36</v>
      </c>
      <c r="G194" s="12">
        <v>310562</v>
      </c>
      <c r="H194" s="11">
        <v>876</v>
      </c>
      <c r="I194" s="11">
        <v>83.8</v>
      </c>
      <c r="J194" s="17">
        <f>VLOOKUP(D194,'Figure 30 '!$B$4:$M$38,10,0)</f>
        <v>36.5</v>
      </c>
      <c r="K194" s="18">
        <v>0.7</v>
      </c>
      <c r="L194" s="17">
        <f t="shared" si="2"/>
        <v>25.549999999999997</v>
      </c>
    </row>
    <row r="195" spans="2:12" x14ac:dyDescent="0.25">
      <c r="B195" s="11">
        <v>193</v>
      </c>
      <c r="C195" s="14" t="s">
        <v>340</v>
      </c>
      <c r="D195" s="14" t="s">
        <v>14</v>
      </c>
      <c r="E195" s="12">
        <v>228025</v>
      </c>
      <c r="F195" s="13" t="s">
        <v>36</v>
      </c>
      <c r="G195" s="12">
        <v>239374</v>
      </c>
      <c r="H195" s="11">
        <v>1037</v>
      </c>
      <c r="I195" s="11">
        <v>81.040000000000006</v>
      </c>
      <c r="J195" s="17">
        <f>VLOOKUP(D195,'Figure 30 '!$B$4:$M$38,10,0)</f>
        <v>37</v>
      </c>
      <c r="K195" s="18">
        <v>0.7</v>
      </c>
      <c r="L195" s="17">
        <f t="shared" si="2"/>
        <v>25.9</v>
      </c>
    </row>
    <row r="196" spans="2:12" x14ac:dyDescent="0.25">
      <c r="B196" s="11">
        <v>194</v>
      </c>
      <c r="C196" s="14" t="s">
        <v>339</v>
      </c>
      <c r="D196" s="14" t="s">
        <v>5</v>
      </c>
      <c r="E196" s="12">
        <v>226261</v>
      </c>
      <c r="F196" s="13" t="s">
        <v>36</v>
      </c>
      <c r="G196" s="12">
        <v>240565</v>
      </c>
      <c r="H196" s="11">
        <v>892</v>
      </c>
      <c r="I196" s="11">
        <v>78.489999999999995</v>
      </c>
      <c r="J196" s="17">
        <f>VLOOKUP(D196,'Figure 30 '!$B$4:$M$38,10,0)</f>
        <v>41.2</v>
      </c>
      <c r="K196" s="18">
        <v>0.7</v>
      </c>
      <c r="L196" s="17">
        <f t="shared" ref="L196:L259" si="3">J196*K196</f>
        <v>28.84</v>
      </c>
    </row>
    <row r="197" spans="2:12" x14ac:dyDescent="0.25">
      <c r="B197" s="11">
        <v>195</v>
      </c>
      <c r="C197" s="14" t="s">
        <v>338</v>
      </c>
      <c r="D197" s="14" t="s">
        <v>12</v>
      </c>
      <c r="E197" s="12">
        <v>224849</v>
      </c>
      <c r="F197" s="13" t="s">
        <v>36</v>
      </c>
      <c r="G197" s="12">
        <v>224849</v>
      </c>
      <c r="H197" s="11">
        <v>1045</v>
      </c>
      <c r="I197" s="11">
        <v>94.99</v>
      </c>
      <c r="J197" s="17">
        <f>VLOOKUP(D197,'Figure 30 '!$B$4:$M$38,10,0)</f>
        <v>46.3</v>
      </c>
      <c r="K197" s="18">
        <v>0.7</v>
      </c>
      <c r="L197" s="17">
        <f t="shared" si="3"/>
        <v>32.409999999999997</v>
      </c>
    </row>
    <row r="198" spans="2:12" x14ac:dyDescent="0.25">
      <c r="B198" s="11">
        <v>196</v>
      </c>
      <c r="C198" s="14" t="s">
        <v>337</v>
      </c>
      <c r="D198" s="14" t="s">
        <v>11</v>
      </c>
      <c r="E198" s="12">
        <v>224532</v>
      </c>
      <c r="F198" s="13" t="s">
        <v>36</v>
      </c>
      <c r="G198" s="12">
        <v>250041</v>
      </c>
      <c r="H198" s="11">
        <v>859</v>
      </c>
      <c r="I198" s="11">
        <v>82.56</v>
      </c>
      <c r="J198" s="17">
        <f>VLOOKUP(D198,'Figure 30 '!$B$4:$M$38,10,0)</f>
        <v>39.1</v>
      </c>
      <c r="K198" s="18">
        <v>0.7</v>
      </c>
      <c r="L198" s="17">
        <f t="shared" si="3"/>
        <v>27.37</v>
      </c>
    </row>
    <row r="199" spans="2:12" x14ac:dyDescent="0.25">
      <c r="B199" s="11">
        <v>197</v>
      </c>
      <c r="C199" s="14" t="s">
        <v>336</v>
      </c>
      <c r="D199" s="14" t="s">
        <v>23</v>
      </c>
      <c r="E199" s="12">
        <v>224281</v>
      </c>
      <c r="F199" s="13" t="s">
        <v>36</v>
      </c>
      <c r="G199" s="12">
        <v>224281</v>
      </c>
      <c r="H199" s="11">
        <v>870</v>
      </c>
      <c r="I199" s="11">
        <v>84.01</v>
      </c>
      <c r="J199" s="17">
        <f>VLOOKUP(D199,'Figure 30 '!$B$4:$M$38,10,0)</f>
        <v>35.700000000000003</v>
      </c>
      <c r="K199" s="18">
        <v>0.7</v>
      </c>
      <c r="L199" s="17">
        <f t="shared" si="3"/>
        <v>24.990000000000002</v>
      </c>
    </row>
    <row r="200" spans="2:12" x14ac:dyDescent="0.25">
      <c r="B200" s="11">
        <v>198</v>
      </c>
      <c r="C200" s="14" t="s">
        <v>335</v>
      </c>
      <c r="D200" s="14" t="s">
        <v>17</v>
      </c>
      <c r="E200" s="12">
        <v>223805</v>
      </c>
      <c r="F200" s="13" t="s">
        <v>36</v>
      </c>
      <c r="G200" s="12">
        <v>223805</v>
      </c>
      <c r="H200" s="11">
        <v>930</v>
      </c>
      <c r="I200" s="11">
        <v>85.81</v>
      </c>
      <c r="J200" s="17">
        <f>VLOOKUP(D200,'Figure 30 '!$B$4:$M$38,10,0)</f>
        <v>17.100000000000001</v>
      </c>
      <c r="K200" s="18">
        <v>0.7</v>
      </c>
      <c r="L200" s="17">
        <f t="shared" si="3"/>
        <v>11.97</v>
      </c>
    </row>
    <row r="201" spans="2:12" x14ac:dyDescent="0.25">
      <c r="B201" s="11">
        <v>199</v>
      </c>
      <c r="C201" s="14" t="s">
        <v>334</v>
      </c>
      <c r="D201" s="14" t="s">
        <v>12</v>
      </c>
      <c r="E201" s="12">
        <v>222943</v>
      </c>
      <c r="F201" s="13" t="s">
        <v>36</v>
      </c>
      <c r="G201" s="12">
        <v>290724</v>
      </c>
      <c r="H201" s="11">
        <v>1042</v>
      </c>
      <c r="I201" s="11">
        <v>91.27</v>
      </c>
      <c r="J201" s="17">
        <f>VLOOKUP(D201,'Figure 30 '!$B$4:$M$38,10,0)</f>
        <v>46.3</v>
      </c>
      <c r="K201" s="18">
        <v>0.7</v>
      </c>
      <c r="L201" s="17">
        <f t="shared" si="3"/>
        <v>32.409999999999997</v>
      </c>
    </row>
    <row r="202" spans="2:12" x14ac:dyDescent="0.25">
      <c r="B202" s="11">
        <v>200</v>
      </c>
      <c r="C202" s="14" t="s">
        <v>333</v>
      </c>
      <c r="D202" s="14" t="s">
        <v>9</v>
      </c>
      <c r="E202" s="12">
        <v>222519</v>
      </c>
      <c r="F202" s="13" t="s">
        <v>36</v>
      </c>
      <c r="G202" s="12">
        <v>235310</v>
      </c>
      <c r="H202" s="11">
        <v>914</v>
      </c>
      <c r="I202" s="11">
        <v>77.48</v>
      </c>
      <c r="J202" s="17">
        <f>VLOOKUP(D202,'Figure 30 '!$B$4:$M$38,10,0)</f>
        <v>30.3</v>
      </c>
      <c r="K202" s="18">
        <v>0.7</v>
      </c>
      <c r="L202" s="17">
        <f t="shared" si="3"/>
        <v>21.21</v>
      </c>
    </row>
    <row r="203" spans="2:12" x14ac:dyDescent="0.25">
      <c r="B203" s="11">
        <v>201</v>
      </c>
      <c r="C203" s="14" t="s">
        <v>332</v>
      </c>
      <c r="D203" s="14" t="s">
        <v>4</v>
      </c>
      <c r="E203" s="12">
        <v>222240</v>
      </c>
      <c r="F203" s="13" t="s">
        <v>36</v>
      </c>
      <c r="G203" s="12">
        <v>222240</v>
      </c>
      <c r="H203" s="11">
        <v>951</v>
      </c>
      <c r="I203" s="11">
        <v>80.03</v>
      </c>
      <c r="J203" s="17">
        <f>VLOOKUP(D203,'Figure 30 '!$B$4:$M$38,10,0)</f>
        <v>36.4</v>
      </c>
      <c r="K203" s="18">
        <v>0.7</v>
      </c>
      <c r="L203" s="17">
        <f t="shared" si="3"/>
        <v>25.479999999999997</v>
      </c>
    </row>
    <row r="204" spans="2:12" x14ac:dyDescent="0.25">
      <c r="B204" s="11">
        <v>202</v>
      </c>
      <c r="C204" s="14" t="s">
        <v>331</v>
      </c>
      <c r="D204" s="14" t="s">
        <v>10</v>
      </c>
      <c r="E204" s="12">
        <v>221883</v>
      </c>
      <c r="F204" s="13" t="s">
        <v>36</v>
      </c>
      <c r="G204" s="12">
        <v>221883</v>
      </c>
      <c r="H204" s="11">
        <v>924</v>
      </c>
      <c r="I204" s="11">
        <v>85.91</v>
      </c>
      <c r="J204" s="17">
        <f>VLOOKUP(D204,'Figure 30 '!$B$4:$M$38,10,0)</f>
        <v>31</v>
      </c>
      <c r="K204" s="18">
        <v>0.7</v>
      </c>
      <c r="L204" s="17">
        <f t="shared" si="3"/>
        <v>21.7</v>
      </c>
    </row>
    <row r="205" spans="2:12" x14ac:dyDescent="0.25">
      <c r="B205" s="11">
        <v>203</v>
      </c>
      <c r="C205" s="14" t="s">
        <v>330</v>
      </c>
      <c r="D205" s="14" t="s">
        <v>9</v>
      </c>
      <c r="E205" s="12">
        <v>220813</v>
      </c>
      <c r="F205" s="13" t="s">
        <v>36</v>
      </c>
      <c r="G205" s="12">
        <v>220813</v>
      </c>
      <c r="H205" s="11">
        <v>907</v>
      </c>
      <c r="I205" s="11">
        <v>48.28</v>
      </c>
      <c r="J205" s="17">
        <f>VLOOKUP(D205,'Figure 30 '!$B$4:$M$38,10,0)</f>
        <v>30.3</v>
      </c>
      <c r="K205" s="18">
        <v>0.7</v>
      </c>
      <c r="L205" s="17">
        <f t="shared" si="3"/>
        <v>21.21</v>
      </c>
    </row>
    <row r="206" spans="2:12" x14ac:dyDescent="0.25">
      <c r="B206" s="11">
        <v>204</v>
      </c>
      <c r="C206" s="14" t="s">
        <v>329</v>
      </c>
      <c r="D206" s="14" t="s">
        <v>10</v>
      </c>
      <c r="E206" s="12">
        <v>220257</v>
      </c>
      <c r="F206" s="13" t="s">
        <v>36</v>
      </c>
      <c r="G206" s="12">
        <v>220257</v>
      </c>
      <c r="H206" s="11">
        <v>885</v>
      </c>
      <c r="I206" s="11">
        <v>75.27</v>
      </c>
      <c r="J206" s="17">
        <f>VLOOKUP(D206,'Figure 30 '!$B$4:$M$38,10,0)</f>
        <v>31</v>
      </c>
      <c r="K206" s="18">
        <v>0.7</v>
      </c>
      <c r="L206" s="17">
        <f t="shared" si="3"/>
        <v>21.7</v>
      </c>
    </row>
    <row r="207" spans="2:12" x14ac:dyDescent="0.25">
      <c r="B207" s="11">
        <v>205</v>
      </c>
      <c r="C207" s="14" t="s">
        <v>328</v>
      </c>
      <c r="D207" s="14" t="s">
        <v>6</v>
      </c>
      <c r="E207" s="12">
        <v>218095</v>
      </c>
      <c r="F207" s="13" t="s">
        <v>36</v>
      </c>
      <c r="G207" s="12">
        <v>225132</v>
      </c>
      <c r="H207" s="11">
        <v>942</v>
      </c>
      <c r="I207" s="11">
        <v>86.78</v>
      </c>
      <c r="J207" s="17">
        <f>VLOOKUP(D207,'Figure 30 '!$B$4:$M$38,10,0)</f>
        <v>49.3</v>
      </c>
      <c r="K207" s="18">
        <v>0.7</v>
      </c>
      <c r="L207" s="17">
        <f t="shared" si="3"/>
        <v>34.51</v>
      </c>
    </row>
    <row r="208" spans="2:12" x14ac:dyDescent="0.25">
      <c r="B208" s="11">
        <v>206</v>
      </c>
      <c r="C208" s="14" t="s">
        <v>327</v>
      </c>
      <c r="D208" s="14" t="s">
        <v>14</v>
      </c>
      <c r="E208" s="12">
        <v>217910</v>
      </c>
      <c r="F208" s="13" t="s">
        <v>36</v>
      </c>
      <c r="G208" s="12">
        <v>217910</v>
      </c>
      <c r="H208" s="11">
        <v>919</v>
      </c>
      <c r="I208" s="11">
        <v>85.07</v>
      </c>
      <c r="J208" s="17">
        <f>VLOOKUP(D208,'Figure 30 '!$B$4:$M$38,10,0)</f>
        <v>37</v>
      </c>
      <c r="K208" s="18">
        <v>0.7</v>
      </c>
      <c r="L208" s="17">
        <f t="shared" si="3"/>
        <v>25.9</v>
      </c>
    </row>
    <row r="209" spans="2:12" x14ac:dyDescent="0.25">
      <c r="B209" s="11">
        <v>207</v>
      </c>
      <c r="C209" s="14" t="s">
        <v>326</v>
      </c>
      <c r="D209" s="14" t="s">
        <v>4</v>
      </c>
      <c r="E209" s="12">
        <v>217900</v>
      </c>
      <c r="F209" s="13" t="s">
        <v>36</v>
      </c>
      <c r="G209" s="12">
        <v>217900</v>
      </c>
      <c r="H209" s="11">
        <v>984</v>
      </c>
      <c r="I209" s="11">
        <v>87.51</v>
      </c>
      <c r="J209" s="17">
        <f>VLOOKUP(D209,'Figure 30 '!$B$4:$M$38,10,0)</f>
        <v>36.4</v>
      </c>
      <c r="K209" s="18">
        <v>0.7</v>
      </c>
      <c r="L209" s="17">
        <f t="shared" si="3"/>
        <v>25.479999999999997</v>
      </c>
    </row>
    <row r="210" spans="2:12" x14ac:dyDescent="0.25">
      <c r="B210" s="11">
        <v>208</v>
      </c>
      <c r="C210" s="14" t="s">
        <v>325</v>
      </c>
      <c r="D210" s="14" t="s">
        <v>22</v>
      </c>
      <c r="E210" s="12">
        <v>216677</v>
      </c>
      <c r="F210" s="13" t="s">
        <v>36</v>
      </c>
      <c r="G210" s="12">
        <v>383318</v>
      </c>
      <c r="H210" s="11">
        <v>877</v>
      </c>
      <c r="I210" s="11">
        <v>85.43</v>
      </c>
      <c r="J210" s="17">
        <f>VLOOKUP(D210,'Figure 30 '!$B$4:$M$38,10,0)</f>
        <v>34.6</v>
      </c>
      <c r="K210" s="18">
        <v>0.7</v>
      </c>
      <c r="L210" s="17">
        <f t="shared" si="3"/>
        <v>24.22</v>
      </c>
    </row>
    <row r="211" spans="2:12" x14ac:dyDescent="0.25">
      <c r="B211" s="11">
        <v>209</v>
      </c>
      <c r="C211" s="14" t="s">
        <v>324</v>
      </c>
      <c r="D211" s="14" t="s">
        <v>4</v>
      </c>
      <c r="E211" s="12">
        <v>215514</v>
      </c>
      <c r="F211" s="13" t="s">
        <v>36</v>
      </c>
      <c r="G211" s="12">
        <v>215514</v>
      </c>
      <c r="H211" s="11">
        <v>977</v>
      </c>
      <c r="I211" s="11">
        <v>89.14</v>
      </c>
      <c r="J211" s="17">
        <f>VLOOKUP(D211,'Figure 30 '!$B$4:$M$38,10,0)</f>
        <v>36.4</v>
      </c>
      <c r="K211" s="18">
        <v>0.7</v>
      </c>
      <c r="L211" s="17">
        <f t="shared" si="3"/>
        <v>25.479999999999997</v>
      </c>
    </row>
    <row r="212" spans="2:12" x14ac:dyDescent="0.25">
      <c r="B212" s="11">
        <v>210</v>
      </c>
      <c r="C212" s="14" t="s">
        <v>323</v>
      </c>
      <c r="D212" s="14" t="s">
        <v>12</v>
      </c>
      <c r="E212" s="12">
        <v>215417</v>
      </c>
      <c r="F212" s="13" t="s">
        <v>36</v>
      </c>
      <c r="G212" s="12">
        <v>215417</v>
      </c>
      <c r="H212" s="11">
        <v>996</v>
      </c>
      <c r="I212" s="11">
        <v>92.86</v>
      </c>
      <c r="J212" s="17">
        <f>VLOOKUP(D212,'Figure 30 '!$B$4:$M$38,10,0)</f>
        <v>46.3</v>
      </c>
      <c r="K212" s="18">
        <v>0.7</v>
      </c>
      <c r="L212" s="17">
        <f t="shared" si="3"/>
        <v>32.409999999999997</v>
      </c>
    </row>
    <row r="213" spans="2:12" x14ac:dyDescent="0.25">
      <c r="B213" s="11">
        <v>211</v>
      </c>
      <c r="C213" s="14" t="s">
        <v>322</v>
      </c>
      <c r="D213" s="14" t="s">
        <v>13</v>
      </c>
      <c r="E213" s="12">
        <v>214373</v>
      </c>
      <c r="F213" s="13" t="s">
        <v>36</v>
      </c>
      <c r="G213" s="12">
        <v>213593</v>
      </c>
      <c r="H213" s="11">
        <v>938</v>
      </c>
      <c r="I213" s="11">
        <v>85.9</v>
      </c>
      <c r="J213" s="17">
        <f>VLOOKUP(D213,'Figure 30 '!$B$4:$M$38,10,0)</f>
        <v>32.9</v>
      </c>
      <c r="K213" s="18">
        <v>0.7</v>
      </c>
      <c r="L213" s="17">
        <f t="shared" si="3"/>
        <v>23.029999999999998</v>
      </c>
    </row>
    <row r="214" spans="2:12" x14ac:dyDescent="0.25">
      <c r="B214" s="11">
        <v>212</v>
      </c>
      <c r="C214" s="14" t="s">
        <v>321</v>
      </c>
      <c r="D214" s="14" t="s">
        <v>5</v>
      </c>
      <c r="E214" s="12">
        <v>213303</v>
      </c>
      <c r="F214" s="13" t="s">
        <v>36</v>
      </c>
      <c r="G214" s="12">
        <v>213303</v>
      </c>
      <c r="H214" s="11">
        <v>883</v>
      </c>
      <c r="I214" s="11">
        <v>80.14</v>
      </c>
      <c r="J214" s="17">
        <f>VLOOKUP(D214,'Figure 30 '!$B$4:$M$38,10,0)</f>
        <v>41.2</v>
      </c>
      <c r="K214" s="18">
        <v>0.7</v>
      </c>
      <c r="L214" s="17">
        <f t="shared" si="3"/>
        <v>28.84</v>
      </c>
    </row>
    <row r="215" spans="2:12" x14ac:dyDescent="0.25">
      <c r="B215" s="11">
        <v>213</v>
      </c>
      <c r="C215" s="14" t="s">
        <v>320</v>
      </c>
      <c r="D215" s="14" t="s">
        <v>22</v>
      </c>
      <c r="E215" s="12">
        <v>211355</v>
      </c>
      <c r="F215" s="13" t="s">
        <v>36</v>
      </c>
      <c r="G215" s="12">
        <v>211355</v>
      </c>
      <c r="H215" s="11">
        <v>892</v>
      </c>
      <c r="I215" s="11">
        <v>85.96</v>
      </c>
      <c r="J215" s="17">
        <f>VLOOKUP(D215,'Figure 30 '!$B$4:$M$38,10,0)</f>
        <v>34.6</v>
      </c>
      <c r="K215" s="18">
        <v>0.7</v>
      </c>
      <c r="L215" s="17">
        <f t="shared" si="3"/>
        <v>24.22</v>
      </c>
    </row>
    <row r="216" spans="2:12" x14ac:dyDescent="0.25">
      <c r="B216" s="11">
        <v>214</v>
      </c>
      <c r="C216" s="14" t="s">
        <v>319</v>
      </c>
      <c r="D216" s="14" t="s">
        <v>10</v>
      </c>
      <c r="E216" s="12">
        <v>210886</v>
      </c>
      <c r="F216" s="13" t="s">
        <v>36</v>
      </c>
      <c r="G216" s="12">
        <v>210886</v>
      </c>
      <c r="H216" s="11">
        <v>949</v>
      </c>
      <c r="I216" s="11">
        <v>80.819999999999993</v>
      </c>
      <c r="J216" s="17">
        <f>VLOOKUP(D216,'Figure 30 '!$B$4:$M$38,10,0)</f>
        <v>31</v>
      </c>
      <c r="K216" s="18">
        <v>0.7</v>
      </c>
      <c r="L216" s="17">
        <f t="shared" si="3"/>
        <v>21.7</v>
      </c>
    </row>
    <row r="217" spans="2:12" x14ac:dyDescent="0.25">
      <c r="B217" s="11">
        <v>215</v>
      </c>
      <c r="C217" s="14" t="s">
        <v>318</v>
      </c>
      <c r="D217" s="14" t="s">
        <v>15</v>
      </c>
      <c r="E217" s="12">
        <v>210317</v>
      </c>
      <c r="F217" s="13" t="s">
        <v>36</v>
      </c>
      <c r="G217" s="12">
        <v>552970</v>
      </c>
      <c r="H217" s="11">
        <v>924</v>
      </c>
      <c r="I217" s="11">
        <v>85.47</v>
      </c>
      <c r="J217" s="17">
        <f>VLOOKUP(D217,'Figure 30 '!$B$4:$M$38,10,0)</f>
        <v>41.7</v>
      </c>
      <c r="K217" s="18">
        <v>0.7</v>
      </c>
      <c r="L217" s="17">
        <f t="shared" si="3"/>
        <v>29.19</v>
      </c>
    </row>
    <row r="218" spans="2:12" x14ac:dyDescent="0.25">
      <c r="B218" s="11">
        <v>216</v>
      </c>
      <c r="C218" s="14" t="s">
        <v>317</v>
      </c>
      <c r="D218" s="14" t="s">
        <v>4</v>
      </c>
      <c r="E218" s="12">
        <v>207604</v>
      </c>
      <c r="F218" s="13" t="s">
        <v>36</v>
      </c>
      <c r="G218" s="12">
        <v>293719</v>
      </c>
      <c r="H218" s="11">
        <v>948</v>
      </c>
      <c r="I218" s="11">
        <v>85.76</v>
      </c>
      <c r="J218" s="17">
        <f>VLOOKUP(D218,'Figure 30 '!$B$4:$M$38,10,0)</f>
        <v>36.4</v>
      </c>
      <c r="K218" s="18">
        <v>0.7</v>
      </c>
      <c r="L218" s="17">
        <f t="shared" si="3"/>
        <v>25.479999999999997</v>
      </c>
    </row>
    <row r="219" spans="2:12" x14ac:dyDescent="0.25">
      <c r="B219" s="11">
        <v>217</v>
      </c>
      <c r="C219" s="14" t="s">
        <v>316</v>
      </c>
      <c r="D219" s="14" t="s">
        <v>12</v>
      </c>
      <c r="E219" s="12">
        <v>207327</v>
      </c>
      <c r="F219" s="13" t="s">
        <v>36</v>
      </c>
      <c r="G219" s="12">
        <v>292132</v>
      </c>
      <c r="H219" s="11">
        <v>1012</v>
      </c>
      <c r="I219" s="11">
        <v>90.22</v>
      </c>
      <c r="J219" s="17">
        <f>VLOOKUP(D219,'Figure 30 '!$B$4:$M$38,10,0)</f>
        <v>46.3</v>
      </c>
      <c r="K219" s="18">
        <v>0.7</v>
      </c>
      <c r="L219" s="17">
        <f t="shared" si="3"/>
        <v>32.409999999999997</v>
      </c>
    </row>
    <row r="220" spans="2:12" x14ac:dyDescent="0.25">
      <c r="B220" s="11">
        <v>218</v>
      </c>
      <c r="C220" s="14" t="s">
        <v>315</v>
      </c>
      <c r="D220" s="14" t="s">
        <v>13</v>
      </c>
      <c r="E220" s="12">
        <v>206167</v>
      </c>
      <c r="F220" s="13" t="s">
        <v>36</v>
      </c>
      <c r="G220" s="12">
        <v>206167</v>
      </c>
      <c r="H220" s="11">
        <v>1008</v>
      </c>
      <c r="I220" s="11">
        <v>79.3</v>
      </c>
      <c r="J220" s="17">
        <f>VLOOKUP(D220,'Figure 30 '!$B$4:$M$38,10,0)</f>
        <v>32.9</v>
      </c>
      <c r="K220" s="18">
        <v>0.7</v>
      </c>
      <c r="L220" s="17">
        <f t="shared" si="3"/>
        <v>23.029999999999998</v>
      </c>
    </row>
    <row r="221" spans="2:12" x14ac:dyDescent="0.25">
      <c r="B221" s="11">
        <v>219</v>
      </c>
      <c r="C221" s="14" t="s">
        <v>314</v>
      </c>
      <c r="D221" s="14" t="s">
        <v>6</v>
      </c>
      <c r="E221" s="12">
        <v>206167</v>
      </c>
      <c r="F221" s="13" t="s">
        <v>36</v>
      </c>
      <c r="G221" s="12">
        <v>206167</v>
      </c>
      <c r="H221" s="11">
        <v>918</v>
      </c>
      <c r="I221" s="11">
        <v>91.01</v>
      </c>
      <c r="J221" s="17">
        <f>VLOOKUP(D221,'Figure 30 '!$B$4:$M$38,10,0)</f>
        <v>49.3</v>
      </c>
      <c r="K221" s="18">
        <v>0.7</v>
      </c>
      <c r="L221" s="17">
        <f t="shared" si="3"/>
        <v>34.51</v>
      </c>
    </row>
    <row r="222" spans="2:12" x14ac:dyDescent="0.25">
      <c r="B222" s="11">
        <v>220</v>
      </c>
      <c r="C222" s="14" t="s">
        <v>313</v>
      </c>
      <c r="D222" s="14" t="s">
        <v>23</v>
      </c>
      <c r="E222" s="12">
        <v>205596</v>
      </c>
      <c r="F222" s="13" t="s">
        <v>36</v>
      </c>
      <c r="G222" s="12">
        <v>205596</v>
      </c>
      <c r="H222" s="11">
        <v>868</v>
      </c>
      <c r="I222" s="11">
        <v>82.69</v>
      </c>
      <c r="J222" s="17">
        <f>VLOOKUP(D222,'Figure 30 '!$B$4:$M$38,10,0)</f>
        <v>35.700000000000003</v>
      </c>
      <c r="K222" s="18">
        <v>0.7</v>
      </c>
      <c r="L222" s="17">
        <f t="shared" si="3"/>
        <v>24.990000000000002</v>
      </c>
    </row>
    <row r="223" spans="2:12" x14ac:dyDescent="0.25">
      <c r="B223" s="11">
        <v>221</v>
      </c>
      <c r="C223" s="14" t="s">
        <v>312</v>
      </c>
      <c r="D223" s="14" t="s">
        <v>4</v>
      </c>
      <c r="E223" s="12">
        <v>205521</v>
      </c>
      <c r="F223" s="13" t="s">
        <v>36</v>
      </c>
      <c r="G223" s="12">
        <v>324237</v>
      </c>
      <c r="H223" s="11">
        <v>924</v>
      </c>
      <c r="I223" s="11">
        <v>86.46</v>
      </c>
      <c r="J223" s="17">
        <f>VLOOKUP(D223,'Figure 30 '!$B$4:$M$38,10,0)</f>
        <v>36.4</v>
      </c>
      <c r="K223" s="18">
        <v>0.7</v>
      </c>
      <c r="L223" s="17">
        <f t="shared" si="3"/>
        <v>25.479999999999997</v>
      </c>
    </row>
    <row r="224" spans="2:12" x14ac:dyDescent="0.25">
      <c r="B224" s="11">
        <v>222</v>
      </c>
      <c r="C224" s="14" t="s">
        <v>311</v>
      </c>
      <c r="D224" s="14" t="s">
        <v>14</v>
      </c>
      <c r="E224" s="12">
        <v>204746</v>
      </c>
      <c r="F224" s="13" t="s">
        <v>36</v>
      </c>
      <c r="G224" s="12">
        <v>206419</v>
      </c>
      <c r="H224" s="11">
        <v>991</v>
      </c>
      <c r="I224" s="11">
        <v>83.04</v>
      </c>
      <c r="J224" s="17">
        <f>VLOOKUP(D224,'Figure 30 '!$B$4:$M$38,10,0)</f>
        <v>37</v>
      </c>
      <c r="K224" s="18">
        <v>0.7</v>
      </c>
      <c r="L224" s="17">
        <f t="shared" si="3"/>
        <v>25.9</v>
      </c>
    </row>
    <row r="225" spans="2:12" x14ac:dyDescent="0.25">
      <c r="B225" s="11">
        <v>223</v>
      </c>
      <c r="C225" s="14" t="s">
        <v>310</v>
      </c>
      <c r="D225" s="14" t="s">
        <v>14</v>
      </c>
      <c r="E225" s="12">
        <v>203780</v>
      </c>
      <c r="F225" s="13" t="s">
        <v>36</v>
      </c>
      <c r="G225" s="12">
        <v>250693</v>
      </c>
      <c r="H225" s="11">
        <v>1028</v>
      </c>
      <c r="I225" s="11">
        <v>83.9</v>
      </c>
      <c r="J225" s="17">
        <f>VLOOKUP(D225,'Figure 30 '!$B$4:$M$38,10,0)</f>
        <v>37</v>
      </c>
      <c r="K225" s="18">
        <v>0.7</v>
      </c>
      <c r="L225" s="17">
        <f t="shared" si="3"/>
        <v>25.9</v>
      </c>
    </row>
    <row r="226" spans="2:12" x14ac:dyDescent="0.25">
      <c r="B226" s="11">
        <v>224</v>
      </c>
      <c r="C226" s="14" t="s">
        <v>309</v>
      </c>
      <c r="D226" s="14" t="s">
        <v>17</v>
      </c>
      <c r="E226" s="12">
        <v>203123</v>
      </c>
      <c r="F226" s="13" t="s">
        <v>36</v>
      </c>
      <c r="G226" s="12">
        <v>203123</v>
      </c>
      <c r="H226" s="11">
        <v>881</v>
      </c>
      <c r="I226" s="11">
        <v>85.68</v>
      </c>
      <c r="J226" s="17">
        <f>VLOOKUP(D226,'Figure 30 '!$B$4:$M$38,10,0)</f>
        <v>17.100000000000001</v>
      </c>
      <c r="K226" s="18">
        <v>0.7</v>
      </c>
      <c r="L226" s="17">
        <f t="shared" si="3"/>
        <v>11.97</v>
      </c>
    </row>
    <row r="227" spans="2:12" x14ac:dyDescent="0.25">
      <c r="B227" s="11">
        <v>225</v>
      </c>
      <c r="C227" s="14" t="s">
        <v>308</v>
      </c>
      <c r="D227" s="14" t="s">
        <v>5</v>
      </c>
      <c r="E227" s="12">
        <v>202352</v>
      </c>
      <c r="F227" s="13" t="s">
        <v>36</v>
      </c>
      <c r="G227" s="12">
        <v>212955</v>
      </c>
      <c r="H227" s="11">
        <v>900</v>
      </c>
      <c r="I227" s="11">
        <v>78.47</v>
      </c>
      <c r="J227" s="17">
        <f>VLOOKUP(D227,'Figure 30 '!$B$4:$M$38,10,0)</f>
        <v>41.2</v>
      </c>
      <c r="K227" s="18">
        <v>0.7</v>
      </c>
      <c r="L227" s="17">
        <f t="shared" si="3"/>
        <v>28.84</v>
      </c>
    </row>
    <row r="228" spans="2:12" x14ac:dyDescent="0.25">
      <c r="B228" s="11">
        <v>226</v>
      </c>
      <c r="C228" s="14" t="s">
        <v>307</v>
      </c>
      <c r="D228" s="14" t="s">
        <v>4</v>
      </c>
      <c r="E228" s="12">
        <v>200827</v>
      </c>
      <c r="F228" s="13" t="s">
        <v>36</v>
      </c>
      <c r="G228" s="12">
        <v>200827</v>
      </c>
      <c r="H228" s="11">
        <v>916</v>
      </c>
      <c r="I228" s="11">
        <v>88.54</v>
      </c>
      <c r="J228" s="17">
        <f>VLOOKUP(D228,'Figure 30 '!$B$4:$M$38,10,0)</f>
        <v>36.4</v>
      </c>
      <c r="K228" s="18">
        <v>0.7</v>
      </c>
      <c r="L228" s="17">
        <f t="shared" si="3"/>
        <v>25.479999999999997</v>
      </c>
    </row>
    <row r="229" spans="2:12" x14ac:dyDescent="0.25">
      <c r="B229" s="11">
        <v>227</v>
      </c>
      <c r="C229" s="14" t="s">
        <v>306</v>
      </c>
      <c r="D229" s="14" t="s">
        <v>10</v>
      </c>
      <c r="E229" s="12">
        <v>200738</v>
      </c>
      <c r="F229" s="13" t="s">
        <v>36</v>
      </c>
      <c r="G229" s="12">
        <v>200738</v>
      </c>
      <c r="H229" s="11">
        <v>951</v>
      </c>
      <c r="I229" s="11">
        <v>86.14</v>
      </c>
      <c r="J229" s="17">
        <f>VLOOKUP(D229,'Figure 30 '!$B$4:$M$38,10,0)</f>
        <v>31</v>
      </c>
      <c r="K229" s="18">
        <v>0.7</v>
      </c>
      <c r="L229" s="17">
        <f t="shared" si="3"/>
        <v>21.7</v>
      </c>
    </row>
    <row r="230" spans="2:12" x14ac:dyDescent="0.25">
      <c r="B230" s="11">
        <v>228</v>
      </c>
      <c r="C230" s="14" t="s">
        <v>305</v>
      </c>
      <c r="D230" s="14" t="s">
        <v>15</v>
      </c>
      <c r="E230" s="12">
        <v>200564</v>
      </c>
      <c r="F230" s="13" t="s">
        <v>36</v>
      </c>
      <c r="G230" s="12">
        <v>200564</v>
      </c>
      <c r="H230" s="11">
        <v>927</v>
      </c>
      <c r="I230" s="11">
        <v>88.03</v>
      </c>
      <c r="J230" s="17">
        <f>VLOOKUP(D230,'Figure 30 '!$B$4:$M$38,10,0)</f>
        <v>41.7</v>
      </c>
      <c r="K230" s="18">
        <v>0.7</v>
      </c>
      <c r="L230" s="17">
        <f t="shared" si="3"/>
        <v>29.19</v>
      </c>
    </row>
    <row r="231" spans="2:12" x14ac:dyDescent="0.25">
      <c r="B231" s="11">
        <v>229</v>
      </c>
      <c r="C231" s="14" t="s">
        <v>304</v>
      </c>
      <c r="D231" s="14" t="s">
        <v>14</v>
      </c>
      <c r="E231" s="12">
        <v>200516</v>
      </c>
      <c r="F231" s="13" t="s">
        <v>36</v>
      </c>
      <c r="G231" s="12">
        <v>211787</v>
      </c>
      <c r="H231" s="11">
        <v>995</v>
      </c>
      <c r="I231" s="11">
        <v>76.209999999999994</v>
      </c>
      <c r="J231" s="17">
        <f>VLOOKUP(D231,'Figure 30 '!$B$4:$M$38,10,0)</f>
        <v>37</v>
      </c>
      <c r="K231" s="18">
        <v>0.7</v>
      </c>
      <c r="L231" s="17">
        <f t="shared" si="3"/>
        <v>25.9</v>
      </c>
    </row>
    <row r="232" spans="2:12" x14ac:dyDescent="0.25">
      <c r="B232" s="11">
        <v>230</v>
      </c>
      <c r="C232" s="14" t="s">
        <v>303</v>
      </c>
      <c r="D232" s="14" t="s">
        <v>10</v>
      </c>
      <c r="E232" s="12">
        <v>200482</v>
      </c>
      <c r="F232" s="13" t="s">
        <v>36</v>
      </c>
      <c r="G232" s="12">
        <v>200482</v>
      </c>
      <c r="H232" s="11">
        <v>850</v>
      </c>
      <c r="I232" s="11">
        <v>79.22</v>
      </c>
      <c r="J232" s="17">
        <f>VLOOKUP(D232,'Figure 30 '!$B$4:$M$38,10,0)</f>
        <v>31</v>
      </c>
      <c r="K232" s="18">
        <v>0.7</v>
      </c>
      <c r="L232" s="17">
        <f t="shared" si="3"/>
        <v>21.7</v>
      </c>
    </row>
    <row r="233" spans="2:12" x14ac:dyDescent="0.25">
      <c r="B233" s="11">
        <v>231</v>
      </c>
      <c r="C233" s="14" t="s">
        <v>302</v>
      </c>
      <c r="D233" s="14" t="s">
        <v>9</v>
      </c>
      <c r="E233" s="12">
        <v>198471</v>
      </c>
      <c r="F233" s="13" t="s">
        <v>36</v>
      </c>
      <c r="G233" s="12">
        <v>198471</v>
      </c>
      <c r="H233" s="11">
        <v>925</v>
      </c>
      <c r="I233" s="11">
        <v>62.36</v>
      </c>
      <c r="J233" s="17">
        <f>VLOOKUP(D233,'Figure 30 '!$B$4:$M$38,10,0)</f>
        <v>30.3</v>
      </c>
      <c r="K233" s="18">
        <v>0.7</v>
      </c>
      <c r="L233" s="17">
        <f t="shared" si="3"/>
        <v>21.21</v>
      </c>
    </row>
    <row r="234" spans="2:12" x14ac:dyDescent="0.25">
      <c r="B234" s="11">
        <v>232</v>
      </c>
      <c r="C234" s="14" t="s">
        <v>301</v>
      </c>
      <c r="D234" s="14" t="s">
        <v>6</v>
      </c>
      <c r="E234" s="12">
        <v>198282</v>
      </c>
      <c r="F234" s="13" t="s">
        <v>36</v>
      </c>
      <c r="G234" s="12">
        <v>286921</v>
      </c>
      <c r="H234" s="11">
        <v>934</v>
      </c>
      <c r="I234" s="11">
        <v>89.47</v>
      </c>
      <c r="J234" s="17">
        <f>VLOOKUP(D234,'Figure 30 '!$B$4:$M$38,10,0)</f>
        <v>49.3</v>
      </c>
      <c r="K234" s="18">
        <v>0.7</v>
      </c>
      <c r="L234" s="17">
        <f t="shared" si="3"/>
        <v>34.51</v>
      </c>
    </row>
    <row r="235" spans="2:12" x14ac:dyDescent="0.25">
      <c r="B235" s="11">
        <v>233</v>
      </c>
      <c r="C235" s="14" t="s">
        <v>300</v>
      </c>
      <c r="D235" s="14" t="s">
        <v>10</v>
      </c>
      <c r="E235" s="12">
        <v>197585</v>
      </c>
      <c r="F235" s="13" t="s">
        <v>36</v>
      </c>
      <c r="G235" s="12">
        <v>197585</v>
      </c>
      <c r="H235" s="11">
        <v>875</v>
      </c>
      <c r="I235" s="11">
        <v>82.99</v>
      </c>
      <c r="J235" s="17">
        <f>VLOOKUP(D235,'Figure 30 '!$B$4:$M$38,10,0)</f>
        <v>31</v>
      </c>
      <c r="K235" s="18">
        <v>0.7</v>
      </c>
      <c r="L235" s="17">
        <f t="shared" si="3"/>
        <v>21.7</v>
      </c>
    </row>
    <row r="236" spans="2:12" x14ac:dyDescent="0.25">
      <c r="B236" s="11">
        <v>234</v>
      </c>
      <c r="C236" s="14" t="s">
        <v>299</v>
      </c>
      <c r="D236" s="14" t="s">
        <v>23</v>
      </c>
      <c r="E236" s="12">
        <v>197148</v>
      </c>
      <c r="F236" s="13" t="s">
        <v>36</v>
      </c>
      <c r="G236" s="12">
        <v>197148</v>
      </c>
      <c r="H236" s="11">
        <v>853</v>
      </c>
      <c r="I236" s="11">
        <v>77.66</v>
      </c>
      <c r="J236" s="17">
        <f>VLOOKUP(D236,'Figure 30 '!$B$4:$M$38,10,0)</f>
        <v>35.700000000000003</v>
      </c>
      <c r="K236" s="18">
        <v>0.7</v>
      </c>
      <c r="L236" s="17">
        <f t="shared" si="3"/>
        <v>24.990000000000002</v>
      </c>
    </row>
    <row r="237" spans="2:12" x14ac:dyDescent="0.25">
      <c r="B237" s="11">
        <v>235</v>
      </c>
      <c r="C237" s="14" t="s">
        <v>298</v>
      </c>
      <c r="D237" s="14" t="s">
        <v>4</v>
      </c>
      <c r="E237" s="12">
        <v>196127</v>
      </c>
      <c r="F237" s="13" t="s">
        <v>36</v>
      </c>
      <c r="G237" s="12">
        <v>196127</v>
      </c>
      <c r="H237" s="11">
        <v>984</v>
      </c>
      <c r="I237" s="11">
        <v>89.6</v>
      </c>
      <c r="J237" s="17">
        <f>VLOOKUP(D237,'Figure 30 '!$B$4:$M$38,10,0)</f>
        <v>36.4</v>
      </c>
      <c r="K237" s="18">
        <v>0.7</v>
      </c>
      <c r="L237" s="17">
        <f t="shared" si="3"/>
        <v>25.479999999999997</v>
      </c>
    </row>
    <row r="238" spans="2:12" x14ac:dyDescent="0.25">
      <c r="B238" s="11">
        <v>236</v>
      </c>
      <c r="C238" s="14" t="s">
        <v>297</v>
      </c>
      <c r="D238" s="14" t="s">
        <v>22</v>
      </c>
      <c r="E238" s="12">
        <v>196057</v>
      </c>
      <c r="F238" s="13" t="s">
        <v>36</v>
      </c>
      <c r="G238" s="12">
        <v>196057</v>
      </c>
      <c r="H238" s="11">
        <v>885</v>
      </c>
      <c r="I238" s="11">
        <v>83.09</v>
      </c>
      <c r="J238" s="17">
        <f>VLOOKUP(D238,'Figure 30 '!$B$4:$M$38,10,0)</f>
        <v>34.6</v>
      </c>
      <c r="K238" s="18">
        <v>0.7</v>
      </c>
      <c r="L238" s="17">
        <f t="shared" si="3"/>
        <v>24.22</v>
      </c>
    </row>
    <row r="239" spans="2:12" x14ac:dyDescent="0.25">
      <c r="B239" s="11">
        <v>237</v>
      </c>
      <c r="C239" s="14" t="s">
        <v>296</v>
      </c>
      <c r="D239" s="14" t="s">
        <v>7</v>
      </c>
      <c r="E239" s="12">
        <v>195373</v>
      </c>
      <c r="F239" s="13" t="s">
        <v>36</v>
      </c>
      <c r="G239" s="12">
        <v>195373</v>
      </c>
      <c r="H239" s="11">
        <v>820</v>
      </c>
      <c r="I239" s="11">
        <v>89.1</v>
      </c>
      <c r="J239" s="17">
        <f>VLOOKUP(D239,'Figure 30 '!$B$4:$M$38,10,0)</f>
        <v>44.3</v>
      </c>
      <c r="K239" s="18">
        <v>0.7</v>
      </c>
      <c r="L239" s="17">
        <f t="shared" si="3"/>
        <v>31.009999999999994</v>
      </c>
    </row>
    <row r="240" spans="2:12" x14ac:dyDescent="0.25">
      <c r="B240" s="11">
        <v>238</v>
      </c>
      <c r="C240" s="14" t="s">
        <v>295</v>
      </c>
      <c r="D240" s="14" t="s">
        <v>4</v>
      </c>
      <c r="E240" s="12">
        <v>195223</v>
      </c>
      <c r="F240" s="13" t="s">
        <v>36</v>
      </c>
      <c r="G240" s="12">
        <v>305609</v>
      </c>
      <c r="H240" s="11">
        <v>947</v>
      </c>
      <c r="I240" s="11">
        <v>90.06</v>
      </c>
      <c r="J240" s="17">
        <f>VLOOKUP(D240,'Figure 30 '!$B$4:$M$38,10,0)</f>
        <v>36.4</v>
      </c>
      <c r="K240" s="18">
        <v>0.7</v>
      </c>
      <c r="L240" s="17">
        <f t="shared" si="3"/>
        <v>25.479999999999997</v>
      </c>
    </row>
    <row r="241" spans="2:12" x14ac:dyDescent="0.25">
      <c r="B241" s="11">
        <v>239</v>
      </c>
      <c r="C241" s="14" t="s">
        <v>294</v>
      </c>
      <c r="D241" s="14" t="s">
        <v>22</v>
      </c>
      <c r="E241" s="12">
        <v>195153</v>
      </c>
      <c r="F241" s="13" t="s">
        <v>36</v>
      </c>
      <c r="G241" s="12">
        <v>207934</v>
      </c>
      <c r="H241" s="11">
        <v>902</v>
      </c>
      <c r="I241" s="11">
        <v>87.35</v>
      </c>
      <c r="J241" s="17">
        <f>VLOOKUP(D241,'Figure 30 '!$B$4:$M$38,10,0)</f>
        <v>34.6</v>
      </c>
      <c r="K241" s="18">
        <v>0.7</v>
      </c>
      <c r="L241" s="17">
        <f t="shared" si="3"/>
        <v>24.22</v>
      </c>
    </row>
    <row r="242" spans="2:12" x14ac:dyDescent="0.25">
      <c r="B242" s="11">
        <v>240</v>
      </c>
      <c r="C242" s="14" t="s">
        <v>293</v>
      </c>
      <c r="D242" s="14" t="s">
        <v>6</v>
      </c>
      <c r="E242" s="12">
        <v>194947</v>
      </c>
      <c r="F242" s="13" t="s">
        <v>36</v>
      </c>
      <c r="G242" s="12">
        <v>246008</v>
      </c>
      <c r="H242" s="11">
        <v>924</v>
      </c>
      <c r="I242" s="11">
        <v>83.64</v>
      </c>
      <c r="J242" s="17">
        <f>VLOOKUP(D242,'Figure 30 '!$B$4:$M$38,10,0)</f>
        <v>49.3</v>
      </c>
      <c r="K242" s="18">
        <v>0.7</v>
      </c>
      <c r="L242" s="17">
        <f t="shared" si="3"/>
        <v>34.51</v>
      </c>
    </row>
    <row r="243" spans="2:12" x14ac:dyDescent="0.25">
      <c r="B243" s="11">
        <v>241</v>
      </c>
      <c r="C243" s="14" t="s">
        <v>292</v>
      </c>
      <c r="D243" s="14" t="s">
        <v>9</v>
      </c>
      <c r="E243" s="12">
        <v>193193</v>
      </c>
      <c r="F243" s="13" t="s">
        <v>36</v>
      </c>
      <c r="G243" s="12">
        <v>193193</v>
      </c>
      <c r="H243" s="11">
        <v>908</v>
      </c>
      <c r="I243" s="11">
        <v>76.48</v>
      </c>
      <c r="J243" s="17">
        <f>VLOOKUP(D243,'Figure 30 '!$B$4:$M$38,10,0)</f>
        <v>30.3</v>
      </c>
      <c r="K243" s="18">
        <v>0.7</v>
      </c>
      <c r="L243" s="17">
        <f t="shared" si="3"/>
        <v>21.21</v>
      </c>
    </row>
    <row r="244" spans="2:12" x14ac:dyDescent="0.25">
      <c r="B244" s="11">
        <v>242</v>
      </c>
      <c r="C244" s="14" t="s">
        <v>291</v>
      </c>
      <c r="D244" s="14" t="s">
        <v>9</v>
      </c>
      <c r="E244" s="12">
        <v>191316</v>
      </c>
      <c r="F244" s="13" t="s">
        <v>36</v>
      </c>
      <c r="G244" s="12">
        <v>191316</v>
      </c>
      <c r="H244" s="11">
        <v>915</v>
      </c>
      <c r="I244" s="11">
        <v>81.23</v>
      </c>
      <c r="J244" s="17">
        <f>VLOOKUP(D244,'Figure 30 '!$B$4:$M$38,10,0)</f>
        <v>30.3</v>
      </c>
      <c r="K244" s="18">
        <v>0.7</v>
      </c>
      <c r="L244" s="17">
        <f t="shared" si="3"/>
        <v>21.21</v>
      </c>
    </row>
    <row r="245" spans="2:12" x14ac:dyDescent="0.25">
      <c r="B245" s="11">
        <v>243</v>
      </c>
      <c r="C245" s="14" t="s">
        <v>290</v>
      </c>
      <c r="D245" s="14" t="s">
        <v>9</v>
      </c>
      <c r="E245" s="12">
        <v>190005</v>
      </c>
      <c r="F245" s="13" t="s">
        <v>36</v>
      </c>
      <c r="G245" s="12">
        <v>190005</v>
      </c>
      <c r="H245" s="11">
        <v>852</v>
      </c>
      <c r="I245" s="11">
        <v>83.44</v>
      </c>
      <c r="J245" s="17">
        <f>VLOOKUP(D245,'Figure 30 '!$B$4:$M$38,10,0)</f>
        <v>30.3</v>
      </c>
      <c r="K245" s="18">
        <v>0.7</v>
      </c>
      <c r="L245" s="17">
        <f t="shared" si="3"/>
        <v>21.21</v>
      </c>
    </row>
    <row r="246" spans="2:12" x14ac:dyDescent="0.25">
      <c r="B246" s="11">
        <v>244</v>
      </c>
      <c r="C246" s="14" t="s">
        <v>289</v>
      </c>
      <c r="D246" s="14" t="s">
        <v>7</v>
      </c>
      <c r="E246" s="12">
        <v>187421</v>
      </c>
      <c r="F246" s="13" t="s">
        <v>36</v>
      </c>
      <c r="G246" s="12">
        <v>204016</v>
      </c>
      <c r="H246" s="11">
        <v>949</v>
      </c>
      <c r="I246" s="11">
        <v>88.38</v>
      </c>
      <c r="J246" s="17">
        <f>VLOOKUP(D246,'Figure 30 '!$B$4:$M$38,10,0)</f>
        <v>44.3</v>
      </c>
      <c r="K246" s="18">
        <v>0.7</v>
      </c>
      <c r="L246" s="17">
        <f t="shared" si="3"/>
        <v>31.009999999999994</v>
      </c>
    </row>
    <row r="247" spans="2:12" x14ac:dyDescent="0.25">
      <c r="B247" s="11">
        <v>245</v>
      </c>
      <c r="C247" s="14" t="s">
        <v>288</v>
      </c>
      <c r="D247" s="14" t="s">
        <v>9</v>
      </c>
      <c r="E247" s="12">
        <v>187137</v>
      </c>
      <c r="F247" s="13" t="s">
        <v>36</v>
      </c>
      <c r="G247" s="12">
        <v>190625</v>
      </c>
      <c r="H247" s="11">
        <v>882</v>
      </c>
      <c r="I247" s="11">
        <v>81.8</v>
      </c>
      <c r="J247" s="17">
        <f>VLOOKUP(D247,'Figure 30 '!$B$4:$M$38,10,0)</f>
        <v>30.3</v>
      </c>
      <c r="K247" s="18">
        <v>0.7</v>
      </c>
      <c r="L247" s="17">
        <f t="shared" si="3"/>
        <v>21.21</v>
      </c>
    </row>
    <row r="248" spans="2:12" x14ac:dyDescent="0.25">
      <c r="B248" s="11">
        <v>246</v>
      </c>
      <c r="C248" s="14" t="s">
        <v>287</v>
      </c>
      <c r="D248" s="14" t="s">
        <v>9</v>
      </c>
      <c r="E248" s="12">
        <v>186223</v>
      </c>
      <c r="F248" s="13" t="s">
        <v>36</v>
      </c>
      <c r="G248" s="12">
        <v>186223</v>
      </c>
      <c r="H248" s="11">
        <v>907</v>
      </c>
      <c r="I248" s="11">
        <v>73.75</v>
      </c>
      <c r="J248" s="17">
        <f>VLOOKUP(D248,'Figure 30 '!$B$4:$M$38,10,0)</f>
        <v>30.3</v>
      </c>
      <c r="K248" s="18">
        <v>0.7</v>
      </c>
      <c r="L248" s="17">
        <f t="shared" si="3"/>
        <v>21.21</v>
      </c>
    </row>
    <row r="249" spans="2:12" x14ac:dyDescent="0.25">
      <c r="B249" s="11">
        <v>247</v>
      </c>
      <c r="C249" s="14" t="s">
        <v>286</v>
      </c>
      <c r="D249" s="14" t="s">
        <v>12</v>
      </c>
      <c r="E249" s="12">
        <v>185803</v>
      </c>
      <c r="F249" s="13" t="s">
        <v>36</v>
      </c>
      <c r="G249" s="12">
        <v>481966</v>
      </c>
      <c r="H249" s="11">
        <v>1034</v>
      </c>
      <c r="I249" s="11">
        <v>86.4</v>
      </c>
      <c r="J249" s="17">
        <f>VLOOKUP(D249,'Figure 30 '!$B$4:$M$38,10,0)</f>
        <v>46.3</v>
      </c>
      <c r="K249" s="18">
        <v>0.7</v>
      </c>
      <c r="L249" s="17">
        <f t="shared" si="3"/>
        <v>32.409999999999997</v>
      </c>
    </row>
    <row r="250" spans="2:12" x14ac:dyDescent="0.25">
      <c r="B250" s="11">
        <v>248</v>
      </c>
      <c r="C250" s="14" t="s">
        <v>285</v>
      </c>
      <c r="D250" s="14" t="s">
        <v>6</v>
      </c>
      <c r="E250" s="12">
        <v>184991</v>
      </c>
      <c r="F250" s="13" t="s">
        <v>36</v>
      </c>
      <c r="G250" s="12">
        <v>190189</v>
      </c>
      <c r="H250" s="11">
        <v>899</v>
      </c>
      <c r="I250" s="11">
        <v>89.64</v>
      </c>
      <c r="J250" s="17">
        <f>VLOOKUP(D250,'Figure 30 '!$B$4:$M$38,10,0)</f>
        <v>49.3</v>
      </c>
      <c r="K250" s="18">
        <v>0.7</v>
      </c>
      <c r="L250" s="17">
        <f t="shared" si="3"/>
        <v>34.51</v>
      </c>
    </row>
    <row r="251" spans="2:12" x14ac:dyDescent="0.25">
      <c r="B251" s="11">
        <v>249</v>
      </c>
      <c r="C251" s="14" t="s">
        <v>284</v>
      </c>
      <c r="D251" s="14" t="s">
        <v>14</v>
      </c>
      <c r="E251" s="12">
        <v>184210</v>
      </c>
      <c r="F251" s="13" t="s">
        <v>36</v>
      </c>
      <c r="G251" s="12">
        <v>262309</v>
      </c>
      <c r="H251" s="11">
        <v>1026</v>
      </c>
      <c r="I251" s="11">
        <v>83.73</v>
      </c>
      <c r="J251" s="17">
        <f>VLOOKUP(D251,'Figure 30 '!$B$4:$M$38,10,0)</f>
        <v>37</v>
      </c>
      <c r="K251" s="18">
        <v>0.7</v>
      </c>
      <c r="L251" s="17">
        <f t="shared" si="3"/>
        <v>25.9</v>
      </c>
    </row>
    <row r="252" spans="2:12" x14ac:dyDescent="0.25">
      <c r="B252" s="11">
        <v>250</v>
      </c>
      <c r="C252" s="14" t="s">
        <v>283</v>
      </c>
      <c r="D252" s="14" t="s">
        <v>15</v>
      </c>
      <c r="E252" s="12">
        <v>184000</v>
      </c>
      <c r="F252" s="13" t="s">
        <v>36</v>
      </c>
      <c r="G252" s="12">
        <v>269575</v>
      </c>
      <c r="H252" s="11">
        <v>943</v>
      </c>
      <c r="I252" s="11">
        <v>85.53</v>
      </c>
      <c r="J252" s="17">
        <f>VLOOKUP(D252,'Figure 30 '!$B$4:$M$38,10,0)</f>
        <v>41.7</v>
      </c>
      <c r="K252" s="18">
        <v>0.7</v>
      </c>
      <c r="L252" s="17">
        <f t="shared" si="3"/>
        <v>29.19</v>
      </c>
    </row>
    <row r="253" spans="2:12" x14ac:dyDescent="0.25">
      <c r="B253" s="11">
        <v>251</v>
      </c>
      <c r="C253" s="14" t="s">
        <v>282</v>
      </c>
      <c r="D253" s="14" t="s">
        <v>4</v>
      </c>
      <c r="E253" s="12">
        <v>183612</v>
      </c>
      <c r="F253" s="13" t="s">
        <v>36</v>
      </c>
      <c r="G253" s="12">
        <v>199758</v>
      </c>
      <c r="H253" s="11">
        <v>905</v>
      </c>
      <c r="I253" s="11">
        <v>81.7</v>
      </c>
      <c r="J253" s="17">
        <f>VLOOKUP(D253,'Figure 30 '!$B$4:$M$38,10,0)</f>
        <v>36.4</v>
      </c>
      <c r="K253" s="18">
        <v>0.7</v>
      </c>
      <c r="L253" s="17">
        <f t="shared" si="3"/>
        <v>25.479999999999997</v>
      </c>
    </row>
    <row r="254" spans="2:12" x14ac:dyDescent="0.25">
      <c r="B254" s="11">
        <v>252</v>
      </c>
      <c r="C254" s="14" t="s">
        <v>281</v>
      </c>
      <c r="D254" s="14" t="s">
        <v>22</v>
      </c>
      <c r="E254" s="12">
        <v>182534</v>
      </c>
      <c r="F254" s="13" t="s">
        <v>36</v>
      </c>
      <c r="G254" s="12">
        <v>182534</v>
      </c>
      <c r="H254" s="11">
        <v>898</v>
      </c>
      <c r="I254" s="11">
        <v>81.36</v>
      </c>
      <c r="J254" s="17">
        <f>VLOOKUP(D254,'Figure 30 '!$B$4:$M$38,10,0)</f>
        <v>34.6</v>
      </c>
      <c r="K254" s="18">
        <v>0.7</v>
      </c>
      <c r="L254" s="17">
        <f t="shared" si="3"/>
        <v>24.22</v>
      </c>
    </row>
    <row r="255" spans="2:12" x14ac:dyDescent="0.25">
      <c r="B255" s="11">
        <v>253</v>
      </c>
      <c r="C255" s="14" t="s">
        <v>280</v>
      </c>
      <c r="D255" s="14" t="s">
        <v>5</v>
      </c>
      <c r="E255" s="12">
        <v>182429</v>
      </c>
      <c r="F255" s="13" t="s">
        <v>36</v>
      </c>
      <c r="G255" s="12">
        <v>182429</v>
      </c>
      <c r="H255" s="11">
        <v>883</v>
      </c>
      <c r="I255" s="11">
        <v>77.010000000000005</v>
      </c>
      <c r="J255" s="17">
        <f>VLOOKUP(D255,'Figure 30 '!$B$4:$M$38,10,0)</f>
        <v>41.2</v>
      </c>
      <c r="K255" s="18">
        <v>0.7</v>
      </c>
      <c r="L255" s="17">
        <f t="shared" si="3"/>
        <v>28.84</v>
      </c>
    </row>
    <row r="256" spans="2:12" x14ac:dyDescent="0.25">
      <c r="B256" s="11">
        <v>254</v>
      </c>
      <c r="C256" s="14" t="s">
        <v>279</v>
      </c>
      <c r="D256" s="14" t="s">
        <v>4</v>
      </c>
      <c r="E256" s="12">
        <v>181842</v>
      </c>
      <c r="F256" s="13" t="s">
        <v>36</v>
      </c>
      <c r="G256" s="12">
        <v>181842</v>
      </c>
      <c r="H256" s="11">
        <v>941</v>
      </c>
      <c r="I256" s="11">
        <v>88.73</v>
      </c>
      <c r="J256" s="17">
        <f>VLOOKUP(D256,'Figure 30 '!$B$4:$M$38,10,0)</f>
        <v>36.4</v>
      </c>
      <c r="K256" s="18">
        <v>0.7</v>
      </c>
      <c r="L256" s="17">
        <f t="shared" si="3"/>
        <v>25.479999999999997</v>
      </c>
    </row>
    <row r="257" spans="2:12" x14ac:dyDescent="0.25">
      <c r="B257" s="11">
        <v>255</v>
      </c>
      <c r="C257" s="14" t="s">
        <v>278</v>
      </c>
      <c r="D257" s="14" t="s">
        <v>23</v>
      </c>
      <c r="E257" s="12">
        <v>181554</v>
      </c>
      <c r="F257" s="13" t="s">
        <v>36</v>
      </c>
      <c r="G257" s="12">
        <v>181554</v>
      </c>
      <c r="H257" s="11">
        <v>897</v>
      </c>
      <c r="I257" s="11">
        <v>79.33</v>
      </c>
      <c r="J257" s="17">
        <f>VLOOKUP(D257,'Figure 30 '!$B$4:$M$38,10,0)</f>
        <v>35.700000000000003</v>
      </c>
      <c r="K257" s="18">
        <v>0.7</v>
      </c>
      <c r="L257" s="17">
        <f t="shared" si="3"/>
        <v>24.990000000000002</v>
      </c>
    </row>
    <row r="258" spans="2:12" x14ac:dyDescent="0.25">
      <c r="B258" s="11">
        <v>256</v>
      </c>
      <c r="C258" s="14" t="s">
        <v>277</v>
      </c>
      <c r="D258" s="14" t="s">
        <v>10</v>
      </c>
      <c r="E258" s="12">
        <v>180935</v>
      </c>
      <c r="F258" s="13" t="s">
        <v>36</v>
      </c>
      <c r="G258" s="12">
        <v>180935</v>
      </c>
      <c r="H258" s="11">
        <v>915</v>
      </c>
      <c r="I258" s="11">
        <v>80.069999999999993</v>
      </c>
      <c r="J258" s="17">
        <f>VLOOKUP(D258,'Figure 30 '!$B$4:$M$38,10,0)</f>
        <v>31</v>
      </c>
      <c r="K258" s="18">
        <v>0.7</v>
      </c>
      <c r="L258" s="17">
        <f t="shared" si="3"/>
        <v>21.7</v>
      </c>
    </row>
    <row r="259" spans="2:12" x14ac:dyDescent="0.25">
      <c r="B259" s="11">
        <v>257</v>
      </c>
      <c r="C259" s="14" t="s">
        <v>276</v>
      </c>
      <c r="D259" s="14" t="s">
        <v>9</v>
      </c>
      <c r="E259" s="12">
        <v>180362</v>
      </c>
      <c r="F259" s="13" t="s">
        <v>36</v>
      </c>
      <c r="G259" s="12">
        <v>180362</v>
      </c>
      <c r="H259" s="11">
        <v>925</v>
      </c>
      <c r="I259" s="11">
        <v>81.22</v>
      </c>
      <c r="J259" s="17">
        <f>VLOOKUP(D259,'Figure 30 '!$B$4:$M$38,10,0)</f>
        <v>30.3</v>
      </c>
      <c r="K259" s="18">
        <v>0.7</v>
      </c>
      <c r="L259" s="17">
        <f t="shared" si="3"/>
        <v>21.21</v>
      </c>
    </row>
    <row r="260" spans="2:12" x14ac:dyDescent="0.25">
      <c r="B260" s="11">
        <v>258</v>
      </c>
      <c r="C260" s="14" t="s">
        <v>275</v>
      </c>
      <c r="D260" s="14" t="s">
        <v>7</v>
      </c>
      <c r="E260" s="12">
        <v>180020</v>
      </c>
      <c r="F260" s="13" t="s">
        <v>36</v>
      </c>
      <c r="G260" s="12">
        <v>180020</v>
      </c>
      <c r="H260" s="11">
        <v>946</v>
      </c>
      <c r="I260" s="11">
        <v>93.89</v>
      </c>
      <c r="J260" s="17">
        <f>VLOOKUP(D260,'Figure 30 '!$B$4:$M$38,10,0)</f>
        <v>44.3</v>
      </c>
      <c r="K260" s="18">
        <v>0.7</v>
      </c>
      <c r="L260" s="17">
        <f t="shared" ref="L260:L323" si="4">J260*K260</f>
        <v>31.009999999999994</v>
      </c>
    </row>
    <row r="261" spans="2:12" x14ac:dyDescent="0.25">
      <c r="B261" s="11">
        <v>259</v>
      </c>
      <c r="C261" s="14" t="s">
        <v>274</v>
      </c>
      <c r="D261" s="14" t="s">
        <v>10</v>
      </c>
      <c r="E261" s="12">
        <v>179977</v>
      </c>
      <c r="F261" s="13" t="s">
        <v>36</v>
      </c>
      <c r="G261" s="12">
        <v>179977</v>
      </c>
      <c r="H261" s="11">
        <v>892</v>
      </c>
      <c r="I261" s="11">
        <v>77.84</v>
      </c>
      <c r="J261" s="17">
        <f>VLOOKUP(D261,'Figure 30 '!$B$4:$M$38,10,0)</f>
        <v>31</v>
      </c>
      <c r="K261" s="18">
        <v>0.7</v>
      </c>
      <c r="L261" s="17">
        <f t="shared" si="4"/>
        <v>21.7</v>
      </c>
    </row>
    <row r="262" spans="2:12" x14ac:dyDescent="0.25">
      <c r="B262" s="11">
        <v>260</v>
      </c>
      <c r="C262" s="14" t="s">
        <v>273</v>
      </c>
      <c r="D262" s="14" t="s">
        <v>6</v>
      </c>
      <c r="E262" s="12">
        <v>177851</v>
      </c>
      <c r="F262" s="13" t="s">
        <v>36</v>
      </c>
      <c r="G262" s="12">
        <v>177851</v>
      </c>
      <c r="H262" s="11">
        <v>919</v>
      </c>
      <c r="I262" s="11">
        <v>84.8</v>
      </c>
      <c r="J262" s="17">
        <f>VLOOKUP(D262,'Figure 30 '!$B$4:$M$38,10,0)</f>
        <v>49.3</v>
      </c>
      <c r="K262" s="18">
        <v>0.7</v>
      </c>
      <c r="L262" s="17">
        <f t="shared" si="4"/>
        <v>34.51</v>
      </c>
    </row>
    <row r="263" spans="2:12" x14ac:dyDescent="0.25">
      <c r="B263" s="11">
        <v>261</v>
      </c>
      <c r="C263" s="14" t="s">
        <v>272</v>
      </c>
      <c r="D263" s="14" t="s">
        <v>9</v>
      </c>
      <c r="E263" s="12">
        <v>177658</v>
      </c>
      <c r="F263" s="13" t="s">
        <v>36</v>
      </c>
      <c r="G263" s="12">
        <v>177658</v>
      </c>
      <c r="H263" s="11">
        <v>910</v>
      </c>
      <c r="I263" s="11">
        <v>81.709999999999994</v>
      </c>
      <c r="J263" s="17">
        <f>VLOOKUP(D263,'Figure 30 '!$B$4:$M$38,10,0)</f>
        <v>30.3</v>
      </c>
      <c r="K263" s="18">
        <v>0.7</v>
      </c>
      <c r="L263" s="17">
        <f t="shared" si="4"/>
        <v>21.21</v>
      </c>
    </row>
    <row r="264" spans="2:12" x14ac:dyDescent="0.25">
      <c r="B264" s="11">
        <v>262</v>
      </c>
      <c r="C264" s="14" t="s">
        <v>271</v>
      </c>
      <c r="D264" s="14" t="s">
        <v>4</v>
      </c>
      <c r="E264" s="12">
        <v>177259</v>
      </c>
      <c r="F264" s="13" t="s">
        <v>36</v>
      </c>
      <c r="G264" s="12">
        <v>177259</v>
      </c>
      <c r="H264" s="11">
        <v>995</v>
      </c>
      <c r="I264" s="11">
        <v>91.1</v>
      </c>
      <c r="J264" s="17">
        <f>VLOOKUP(D264,'Figure 30 '!$B$4:$M$38,10,0)</f>
        <v>36.4</v>
      </c>
      <c r="K264" s="18">
        <v>0.7</v>
      </c>
      <c r="L264" s="17">
        <f t="shared" si="4"/>
        <v>25.479999999999997</v>
      </c>
    </row>
    <row r="265" spans="2:12" x14ac:dyDescent="0.25">
      <c r="B265" s="11">
        <v>263</v>
      </c>
      <c r="C265" s="14" t="s">
        <v>270</v>
      </c>
      <c r="D265" s="14" t="s">
        <v>9</v>
      </c>
      <c r="E265" s="12">
        <v>177234</v>
      </c>
      <c r="F265" s="13" t="s">
        <v>36</v>
      </c>
      <c r="G265" s="12">
        <v>188230</v>
      </c>
      <c r="H265" s="11">
        <v>912</v>
      </c>
      <c r="I265" s="11">
        <v>80.569999999999993</v>
      </c>
      <c r="J265" s="17">
        <f>VLOOKUP(D265,'Figure 30 '!$B$4:$M$38,10,0)</f>
        <v>30.3</v>
      </c>
      <c r="K265" s="18">
        <v>0.7</v>
      </c>
      <c r="L265" s="17">
        <f t="shared" si="4"/>
        <v>21.21</v>
      </c>
    </row>
    <row r="266" spans="2:12" x14ac:dyDescent="0.25">
      <c r="B266" s="11">
        <v>264</v>
      </c>
      <c r="C266" s="14" t="s">
        <v>269</v>
      </c>
      <c r="D266" s="14" t="s">
        <v>23</v>
      </c>
      <c r="E266" s="12">
        <v>176877</v>
      </c>
      <c r="F266" s="13" t="s">
        <v>36</v>
      </c>
      <c r="G266" s="12">
        <v>176877</v>
      </c>
      <c r="H266" s="11">
        <v>865</v>
      </c>
      <c r="I266" s="11">
        <v>83.71</v>
      </c>
      <c r="J266" s="17">
        <f>VLOOKUP(D266,'Figure 30 '!$B$4:$M$38,10,0)</f>
        <v>35.700000000000003</v>
      </c>
      <c r="K266" s="18">
        <v>0.7</v>
      </c>
      <c r="L266" s="17">
        <f t="shared" si="4"/>
        <v>24.990000000000002</v>
      </c>
    </row>
    <row r="267" spans="2:12" x14ac:dyDescent="0.25">
      <c r="B267" s="11">
        <v>265</v>
      </c>
      <c r="C267" s="14" t="s">
        <v>268</v>
      </c>
      <c r="D267" s="14" t="s">
        <v>12</v>
      </c>
      <c r="E267" s="12">
        <v>174787</v>
      </c>
      <c r="F267" s="13" t="s">
        <v>36</v>
      </c>
      <c r="G267" s="12">
        <v>174787</v>
      </c>
      <c r="H267" s="11">
        <v>963</v>
      </c>
      <c r="I267" s="11">
        <v>92.23</v>
      </c>
      <c r="J267" s="17">
        <f>VLOOKUP(D267,'Figure 30 '!$B$4:$M$38,10,0)</f>
        <v>46.3</v>
      </c>
      <c r="K267" s="18">
        <v>0.7</v>
      </c>
      <c r="L267" s="17">
        <f t="shared" si="4"/>
        <v>32.409999999999997</v>
      </c>
    </row>
    <row r="268" spans="2:12" x14ac:dyDescent="0.25">
      <c r="B268" s="11">
        <v>266</v>
      </c>
      <c r="C268" s="14" t="s">
        <v>267</v>
      </c>
      <c r="D268" s="14" t="s">
        <v>17</v>
      </c>
      <c r="E268" s="12">
        <v>174355</v>
      </c>
      <c r="F268" s="13" t="s">
        <v>36</v>
      </c>
      <c r="G268" s="12">
        <v>174355</v>
      </c>
      <c r="H268" s="11">
        <v>902</v>
      </c>
      <c r="I268" s="11">
        <v>81.93</v>
      </c>
      <c r="J268" s="17">
        <f>VLOOKUP(D268,'Figure 30 '!$B$4:$M$38,10,0)</f>
        <v>17.100000000000001</v>
      </c>
      <c r="K268" s="18">
        <v>0.7</v>
      </c>
      <c r="L268" s="17">
        <f t="shared" si="4"/>
        <v>11.97</v>
      </c>
    </row>
    <row r="269" spans="2:12" x14ac:dyDescent="0.25">
      <c r="B269" s="11">
        <v>267</v>
      </c>
      <c r="C269" s="14" t="s">
        <v>266</v>
      </c>
      <c r="D269" s="14" t="s">
        <v>7</v>
      </c>
      <c r="E269" s="12">
        <v>174226</v>
      </c>
      <c r="F269" s="13" t="s">
        <v>36</v>
      </c>
      <c r="G269" s="12">
        <v>174226</v>
      </c>
      <c r="H269" s="11">
        <v>928</v>
      </c>
      <c r="I269" s="11">
        <v>91.72</v>
      </c>
      <c r="J269" s="17">
        <f>VLOOKUP(D269,'Figure 30 '!$B$4:$M$38,10,0)</f>
        <v>44.3</v>
      </c>
      <c r="K269" s="18">
        <v>0.7</v>
      </c>
      <c r="L269" s="17">
        <f t="shared" si="4"/>
        <v>31.009999999999994</v>
      </c>
    </row>
    <row r="270" spans="2:12" x14ac:dyDescent="0.25">
      <c r="B270" s="11">
        <v>268</v>
      </c>
      <c r="C270" s="14" t="s">
        <v>265</v>
      </c>
      <c r="D270" s="14" t="s">
        <v>18</v>
      </c>
      <c r="E270" s="12">
        <v>174176</v>
      </c>
      <c r="F270" s="13" t="s">
        <v>36</v>
      </c>
      <c r="G270" s="12">
        <v>241072</v>
      </c>
      <c r="H270" s="11">
        <v>1077</v>
      </c>
      <c r="I270" s="11">
        <v>96.2</v>
      </c>
      <c r="J270" s="17">
        <f>VLOOKUP(D270,'Figure 30 '!$B$4:$M$38,10,0)</f>
        <v>41.9</v>
      </c>
      <c r="K270" s="18">
        <v>0.7</v>
      </c>
      <c r="L270" s="17">
        <f t="shared" si="4"/>
        <v>29.33</v>
      </c>
    </row>
    <row r="271" spans="2:12" x14ac:dyDescent="0.25">
      <c r="B271" s="11">
        <v>269</v>
      </c>
      <c r="C271" s="14" t="s">
        <v>264</v>
      </c>
      <c r="D271" s="14" t="s">
        <v>12</v>
      </c>
      <c r="E271" s="12">
        <v>173636</v>
      </c>
      <c r="F271" s="13" t="s">
        <v>36</v>
      </c>
      <c r="G271" s="12">
        <v>173636</v>
      </c>
      <c r="H271" s="11">
        <v>1026</v>
      </c>
      <c r="I271" s="11">
        <v>87.71</v>
      </c>
      <c r="J271" s="17">
        <f>VLOOKUP(D271,'Figure 30 '!$B$4:$M$38,10,0)</f>
        <v>46.3</v>
      </c>
      <c r="K271" s="18">
        <v>0.7</v>
      </c>
      <c r="L271" s="17">
        <f t="shared" si="4"/>
        <v>32.409999999999997</v>
      </c>
    </row>
    <row r="272" spans="2:12" x14ac:dyDescent="0.25">
      <c r="B272" s="11">
        <v>270</v>
      </c>
      <c r="C272" s="14" t="s">
        <v>263</v>
      </c>
      <c r="D272" s="14" t="s">
        <v>19</v>
      </c>
      <c r="E272" s="12">
        <v>172830</v>
      </c>
      <c r="F272" s="13" t="s">
        <v>36</v>
      </c>
      <c r="G272" s="12">
        <v>228985</v>
      </c>
      <c r="H272" s="11">
        <v>989</v>
      </c>
      <c r="I272" s="11">
        <v>90.93</v>
      </c>
      <c r="J272" s="17">
        <f>VLOOKUP(D272,'Figure 30 '!$B$4:$M$38,10,0)</f>
        <v>41.9</v>
      </c>
      <c r="K272" s="18">
        <v>0.7</v>
      </c>
      <c r="L272" s="17">
        <f t="shared" si="4"/>
        <v>29.33</v>
      </c>
    </row>
    <row r="273" spans="2:12" x14ac:dyDescent="0.25">
      <c r="B273" s="11">
        <v>271</v>
      </c>
      <c r="C273" s="14" t="s">
        <v>262</v>
      </c>
      <c r="D273" s="14" t="s">
        <v>13</v>
      </c>
      <c r="E273" s="12">
        <v>172612</v>
      </c>
      <c r="F273" s="13" t="s">
        <v>36</v>
      </c>
      <c r="G273" s="12">
        <v>172612</v>
      </c>
      <c r="H273" s="11">
        <v>1009</v>
      </c>
      <c r="I273" s="11">
        <v>85.39</v>
      </c>
      <c r="J273" s="17">
        <f>VLOOKUP(D273,'Figure 30 '!$B$4:$M$38,10,0)</f>
        <v>32.9</v>
      </c>
      <c r="K273" s="18">
        <v>0.7</v>
      </c>
      <c r="L273" s="17">
        <f t="shared" si="4"/>
        <v>23.029999999999998</v>
      </c>
    </row>
    <row r="274" spans="2:12" x14ac:dyDescent="0.25">
      <c r="B274" s="11">
        <v>272</v>
      </c>
      <c r="C274" s="14" t="s">
        <v>261</v>
      </c>
      <c r="D274" s="14" t="s">
        <v>22</v>
      </c>
      <c r="E274" s="12">
        <v>170767</v>
      </c>
      <c r="F274" s="13" t="s">
        <v>36</v>
      </c>
      <c r="G274" s="12">
        <v>170767</v>
      </c>
      <c r="H274" s="11">
        <v>862</v>
      </c>
      <c r="I274" s="11">
        <v>85.26</v>
      </c>
      <c r="J274" s="17">
        <f>VLOOKUP(D274,'Figure 30 '!$B$4:$M$38,10,0)</f>
        <v>34.6</v>
      </c>
      <c r="K274" s="18">
        <v>0.7</v>
      </c>
      <c r="L274" s="17">
        <f t="shared" si="4"/>
        <v>24.22</v>
      </c>
    </row>
    <row r="275" spans="2:12" x14ac:dyDescent="0.25">
      <c r="B275" s="11">
        <v>273</v>
      </c>
      <c r="C275" s="14" t="s">
        <v>260</v>
      </c>
      <c r="D275" s="14" t="s">
        <v>14</v>
      </c>
      <c r="E275" s="12">
        <v>169892</v>
      </c>
      <c r="F275" s="13" t="s">
        <v>36</v>
      </c>
      <c r="G275" s="12">
        <v>169892</v>
      </c>
      <c r="H275" s="11">
        <v>1032</v>
      </c>
      <c r="I275" s="11">
        <v>82.43</v>
      </c>
      <c r="J275" s="17">
        <f>VLOOKUP(D275,'Figure 30 '!$B$4:$M$38,10,0)</f>
        <v>37</v>
      </c>
      <c r="K275" s="18">
        <v>0.7</v>
      </c>
      <c r="L275" s="17">
        <f t="shared" si="4"/>
        <v>25.9</v>
      </c>
    </row>
    <row r="276" spans="2:12" x14ac:dyDescent="0.25">
      <c r="B276" s="11">
        <v>274</v>
      </c>
      <c r="C276" s="14" t="s">
        <v>259</v>
      </c>
      <c r="D276" s="14" t="s">
        <v>26</v>
      </c>
      <c r="E276" s="12">
        <v>169578</v>
      </c>
      <c r="F276" s="13" t="s">
        <v>36</v>
      </c>
      <c r="G276" s="12">
        <v>171817</v>
      </c>
      <c r="H276" s="11">
        <v>820</v>
      </c>
      <c r="I276" s="11">
        <v>93.63</v>
      </c>
      <c r="J276" s="17">
        <f>VLOOKUP(D276,'Figure 30 '!$B$4:$M$38,10,0)</f>
        <v>39.700000000000003</v>
      </c>
      <c r="K276" s="18">
        <v>0.7</v>
      </c>
      <c r="L276" s="17">
        <f t="shared" si="4"/>
        <v>27.79</v>
      </c>
    </row>
    <row r="277" spans="2:12" x14ac:dyDescent="0.25">
      <c r="B277" s="11">
        <v>275</v>
      </c>
      <c r="C277" s="14" t="s">
        <v>258</v>
      </c>
      <c r="D277" s="14" t="s">
        <v>4</v>
      </c>
      <c r="E277" s="12">
        <v>169264</v>
      </c>
      <c r="F277" s="13" t="s">
        <v>36</v>
      </c>
      <c r="G277" s="12">
        <v>169264</v>
      </c>
      <c r="H277" s="11">
        <v>992</v>
      </c>
      <c r="I277" s="11">
        <v>88.99</v>
      </c>
      <c r="J277" s="17">
        <f>VLOOKUP(D277,'Figure 30 '!$B$4:$M$38,10,0)</f>
        <v>36.4</v>
      </c>
      <c r="K277" s="18">
        <v>0.7</v>
      </c>
      <c r="L277" s="17">
        <f t="shared" si="4"/>
        <v>25.479999999999997</v>
      </c>
    </row>
    <row r="278" spans="2:12" x14ac:dyDescent="0.25">
      <c r="B278" s="11">
        <v>276</v>
      </c>
      <c r="C278" s="14" t="s">
        <v>257</v>
      </c>
      <c r="D278" s="14" t="s">
        <v>23</v>
      </c>
      <c r="E278" s="12">
        <v>169122</v>
      </c>
      <c r="F278" s="13" t="s">
        <v>36</v>
      </c>
      <c r="G278" s="12">
        <v>169122</v>
      </c>
      <c r="H278" s="11">
        <v>860</v>
      </c>
      <c r="I278" s="11">
        <v>84.28</v>
      </c>
      <c r="J278" s="17">
        <f>VLOOKUP(D278,'Figure 30 '!$B$4:$M$38,10,0)</f>
        <v>35.700000000000003</v>
      </c>
      <c r="K278" s="18">
        <v>0.7</v>
      </c>
      <c r="L278" s="17">
        <f t="shared" si="4"/>
        <v>24.990000000000002</v>
      </c>
    </row>
    <row r="279" spans="2:12" x14ac:dyDescent="0.25">
      <c r="B279" s="11">
        <v>277</v>
      </c>
      <c r="C279" s="14" t="s">
        <v>256</v>
      </c>
      <c r="D279" s="14" t="s">
        <v>6</v>
      </c>
      <c r="E279" s="12">
        <v>169007</v>
      </c>
      <c r="F279" s="13" t="s">
        <v>36</v>
      </c>
      <c r="G279" s="12">
        <v>224210</v>
      </c>
      <c r="H279" s="11">
        <v>947</v>
      </c>
      <c r="I279" s="11">
        <v>87.27</v>
      </c>
      <c r="J279" s="17">
        <f>VLOOKUP(D279,'Figure 30 '!$B$4:$M$38,10,0)</f>
        <v>49.3</v>
      </c>
      <c r="K279" s="18">
        <v>0.7</v>
      </c>
      <c r="L279" s="17">
        <f t="shared" si="4"/>
        <v>34.51</v>
      </c>
    </row>
    <row r="280" spans="2:12" x14ac:dyDescent="0.25">
      <c r="B280" s="11">
        <v>278</v>
      </c>
      <c r="C280" s="14" t="s">
        <v>255</v>
      </c>
      <c r="D280" s="14" t="s">
        <v>20</v>
      </c>
      <c r="E280" s="12">
        <v>168653</v>
      </c>
      <c r="F280" s="13" t="s">
        <v>36</v>
      </c>
      <c r="G280" s="12">
        <v>168653</v>
      </c>
      <c r="H280" s="11">
        <v>910</v>
      </c>
      <c r="I280" s="11">
        <v>88.14</v>
      </c>
      <c r="J280" s="17">
        <f>VLOOKUP(D280,'Figure 30 '!$B$4:$M$38,10,0)</f>
        <v>30.6</v>
      </c>
      <c r="K280" s="18">
        <v>0.7</v>
      </c>
      <c r="L280" s="17">
        <f t="shared" si="4"/>
        <v>21.419999999999998</v>
      </c>
    </row>
    <row r="281" spans="2:12" x14ac:dyDescent="0.25">
      <c r="B281" s="11">
        <v>279</v>
      </c>
      <c r="C281" s="14" t="s">
        <v>254</v>
      </c>
      <c r="D281" s="14" t="s">
        <v>22</v>
      </c>
      <c r="E281" s="12">
        <v>167592</v>
      </c>
      <c r="F281" s="13" t="s">
        <v>36</v>
      </c>
      <c r="G281" s="12">
        <v>167592</v>
      </c>
      <c r="H281" s="11">
        <v>878</v>
      </c>
      <c r="I281" s="11">
        <v>82.5</v>
      </c>
      <c r="J281" s="17">
        <f>VLOOKUP(D281,'Figure 30 '!$B$4:$M$38,10,0)</f>
        <v>34.6</v>
      </c>
      <c r="K281" s="18">
        <v>0.7</v>
      </c>
      <c r="L281" s="17">
        <f t="shared" si="4"/>
        <v>24.22</v>
      </c>
    </row>
    <row r="282" spans="2:12" x14ac:dyDescent="0.25">
      <c r="B282" s="11">
        <v>280</v>
      </c>
      <c r="C282" s="14" t="s">
        <v>253</v>
      </c>
      <c r="D282" s="14" t="s">
        <v>4</v>
      </c>
      <c r="E282" s="12">
        <v>166867</v>
      </c>
      <c r="F282" s="13" t="s">
        <v>36</v>
      </c>
      <c r="G282" s="12">
        <v>166867</v>
      </c>
      <c r="H282" s="11">
        <v>986</v>
      </c>
      <c r="I282" s="11">
        <v>89.66</v>
      </c>
      <c r="J282" s="17">
        <f>VLOOKUP(D282,'Figure 30 '!$B$4:$M$38,10,0)</f>
        <v>36.4</v>
      </c>
      <c r="K282" s="18">
        <v>0.7</v>
      </c>
      <c r="L282" s="17">
        <f t="shared" si="4"/>
        <v>25.479999999999997</v>
      </c>
    </row>
    <row r="283" spans="2:12" x14ac:dyDescent="0.25">
      <c r="B283" s="11">
        <v>281</v>
      </c>
      <c r="C283" s="14" t="s">
        <v>252</v>
      </c>
      <c r="D283" s="14" t="s">
        <v>14</v>
      </c>
      <c r="E283" s="12">
        <v>166344</v>
      </c>
      <c r="F283" s="13" t="s">
        <v>36</v>
      </c>
      <c r="G283" s="12">
        <v>184771</v>
      </c>
      <c r="H283" s="11">
        <v>1017</v>
      </c>
      <c r="I283" s="11">
        <v>65.94</v>
      </c>
      <c r="J283" s="17">
        <f>VLOOKUP(D283,'Figure 30 '!$B$4:$M$38,10,0)</f>
        <v>37</v>
      </c>
      <c r="K283" s="18">
        <v>0.7</v>
      </c>
      <c r="L283" s="17">
        <f t="shared" si="4"/>
        <v>25.9</v>
      </c>
    </row>
    <row r="284" spans="2:12" x14ac:dyDescent="0.25">
      <c r="B284" s="11">
        <v>282</v>
      </c>
      <c r="C284" s="14" t="s">
        <v>251</v>
      </c>
      <c r="D284" s="14" t="s">
        <v>11</v>
      </c>
      <c r="E284" s="12">
        <v>165294</v>
      </c>
      <c r="F284" s="13" t="s">
        <v>36</v>
      </c>
      <c r="G284" s="12">
        <v>165294</v>
      </c>
      <c r="H284" s="11">
        <v>949</v>
      </c>
      <c r="I284" s="11">
        <v>68.62</v>
      </c>
      <c r="J284" s="17">
        <f>VLOOKUP(D284,'Figure 30 '!$B$4:$M$38,10,0)</f>
        <v>39.1</v>
      </c>
      <c r="K284" s="18">
        <v>0.7</v>
      </c>
      <c r="L284" s="17">
        <f t="shared" si="4"/>
        <v>27.37</v>
      </c>
    </row>
    <row r="285" spans="2:12" x14ac:dyDescent="0.25">
      <c r="B285" s="11">
        <v>283</v>
      </c>
      <c r="C285" s="14" t="s">
        <v>250</v>
      </c>
      <c r="D285" s="14" t="s">
        <v>9</v>
      </c>
      <c r="E285" s="12">
        <v>165228</v>
      </c>
      <c r="F285" s="13" t="s">
        <v>36</v>
      </c>
      <c r="G285" s="12">
        <v>259160</v>
      </c>
      <c r="H285" s="11">
        <v>930</v>
      </c>
      <c r="I285" s="11">
        <v>84.03</v>
      </c>
      <c r="J285" s="17">
        <f>VLOOKUP(D285,'Figure 30 '!$B$4:$M$38,10,0)</f>
        <v>30.3</v>
      </c>
      <c r="K285" s="18">
        <v>0.7</v>
      </c>
      <c r="L285" s="17">
        <f t="shared" si="4"/>
        <v>21.21</v>
      </c>
    </row>
    <row r="286" spans="2:12" x14ac:dyDescent="0.25">
      <c r="B286" s="11">
        <v>284</v>
      </c>
      <c r="C286" s="14" t="s">
        <v>249</v>
      </c>
      <c r="D286" s="14" t="s">
        <v>14</v>
      </c>
      <c r="E286" s="12">
        <v>164937</v>
      </c>
      <c r="F286" s="13" t="s">
        <v>36</v>
      </c>
      <c r="G286" s="12">
        <v>164937</v>
      </c>
      <c r="H286" s="11">
        <v>1026</v>
      </c>
      <c r="I286" s="11">
        <v>82.75</v>
      </c>
      <c r="J286" s="17">
        <f>VLOOKUP(D286,'Figure 30 '!$B$4:$M$38,10,0)</f>
        <v>37</v>
      </c>
      <c r="K286" s="18">
        <v>0.7</v>
      </c>
      <c r="L286" s="17">
        <f t="shared" si="4"/>
        <v>25.9</v>
      </c>
    </row>
    <row r="287" spans="2:12" x14ac:dyDescent="0.25">
      <c r="B287" s="11">
        <v>285</v>
      </c>
      <c r="C287" s="14" t="s">
        <v>248</v>
      </c>
      <c r="D287" s="14" t="s">
        <v>12</v>
      </c>
      <c r="E287" s="12">
        <v>164430</v>
      </c>
      <c r="F287" s="13" t="s">
        <v>36</v>
      </c>
      <c r="G287" s="12">
        <v>164430</v>
      </c>
      <c r="H287" s="11">
        <v>997</v>
      </c>
      <c r="I287" s="11">
        <v>94.46</v>
      </c>
      <c r="J287" s="17">
        <f>VLOOKUP(D287,'Figure 30 '!$B$4:$M$38,10,0)</f>
        <v>46.3</v>
      </c>
      <c r="K287" s="18">
        <v>0.7</v>
      </c>
      <c r="L287" s="17">
        <f t="shared" si="4"/>
        <v>32.409999999999997</v>
      </c>
    </row>
    <row r="288" spans="2:12" x14ac:dyDescent="0.25">
      <c r="B288" s="11">
        <v>286</v>
      </c>
      <c r="C288" s="14" t="s">
        <v>247</v>
      </c>
      <c r="D288" s="14" t="s">
        <v>12</v>
      </c>
      <c r="E288" s="12">
        <v>164384</v>
      </c>
      <c r="F288" s="13" t="s">
        <v>36</v>
      </c>
      <c r="G288" s="12">
        <v>221749</v>
      </c>
      <c r="H288" s="11">
        <v>1005</v>
      </c>
      <c r="I288" s="11">
        <v>88.06</v>
      </c>
      <c r="J288" s="17">
        <f>VLOOKUP(D288,'Figure 30 '!$B$4:$M$38,10,0)</f>
        <v>46.3</v>
      </c>
      <c r="K288" s="18">
        <v>0.7</v>
      </c>
      <c r="L288" s="17">
        <f t="shared" si="4"/>
        <v>32.409999999999997</v>
      </c>
    </row>
    <row r="289" spans="2:12" x14ac:dyDescent="0.25">
      <c r="B289" s="11">
        <v>287</v>
      </c>
      <c r="C289" s="14" t="s">
        <v>246</v>
      </c>
      <c r="D289" s="14" t="s">
        <v>6</v>
      </c>
      <c r="E289" s="12">
        <v>163630</v>
      </c>
      <c r="F289" s="13" t="s">
        <v>36</v>
      </c>
      <c r="G289" s="12">
        <v>163630</v>
      </c>
      <c r="H289" s="11">
        <v>739</v>
      </c>
      <c r="I289" s="11">
        <v>89</v>
      </c>
      <c r="J289" s="17">
        <f>VLOOKUP(D289,'Figure 30 '!$B$4:$M$38,10,0)</f>
        <v>49.3</v>
      </c>
      <c r="K289" s="18">
        <v>0.7</v>
      </c>
      <c r="L289" s="17">
        <f t="shared" si="4"/>
        <v>34.51</v>
      </c>
    </row>
    <row r="290" spans="2:12" x14ac:dyDescent="0.25">
      <c r="B290" s="11">
        <v>288</v>
      </c>
      <c r="C290" s="14" t="s">
        <v>245</v>
      </c>
      <c r="D290" s="14" t="s">
        <v>21</v>
      </c>
      <c r="E290" s="12">
        <v>163114</v>
      </c>
      <c r="F290" s="13" t="s">
        <v>36</v>
      </c>
      <c r="G290" s="12">
        <v>163114</v>
      </c>
      <c r="H290" s="11">
        <v>991</v>
      </c>
      <c r="I290" s="11">
        <v>86.83</v>
      </c>
      <c r="J290" s="17">
        <f>VLOOKUP(D290,'Figure 30 '!$B$4:$M$38,10,0)</f>
        <v>23.4</v>
      </c>
      <c r="K290" s="18">
        <v>0.7</v>
      </c>
      <c r="L290" s="17">
        <f t="shared" si="4"/>
        <v>16.38</v>
      </c>
    </row>
    <row r="291" spans="2:12" x14ac:dyDescent="0.25">
      <c r="B291" s="11">
        <v>289</v>
      </c>
      <c r="C291" s="14" t="s">
        <v>244</v>
      </c>
      <c r="D291" s="14" t="s">
        <v>14</v>
      </c>
      <c r="E291" s="12">
        <v>162717</v>
      </c>
      <c r="F291" s="13" t="s">
        <v>36</v>
      </c>
      <c r="G291" s="12">
        <v>217895</v>
      </c>
      <c r="H291" s="11">
        <v>1003</v>
      </c>
      <c r="I291" s="11">
        <v>77.67</v>
      </c>
      <c r="J291" s="17">
        <f>VLOOKUP(D291,'Figure 30 '!$B$4:$M$38,10,0)</f>
        <v>37</v>
      </c>
      <c r="K291" s="18">
        <v>0.7</v>
      </c>
      <c r="L291" s="17">
        <f t="shared" si="4"/>
        <v>25.9</v>
      </c>
    </row>
    <row r="292" spans="2:12" x14ac:dyDescent="0.25">
      <c r="B292" s="11">
        <v>290</v>
      </c>
      <c r="C292" s="14" t="s">
        <v>243</v>
      </c>
      <c r="D292" s="14" t="s">
        <v>6</v>
      </c>
      <c r="E292" s="12">
        <v>160941</v>
      </c>
      <c r="F292" s="13" t="s">
        <v>36</v>
      </c>
      <c r="G292" s="12">
        <v>282753</v>
      </c>
      <c r="H292" s="11">
        <v>930</v>
      </c>
      <c r="I292" s="11">
        <v>88.36</v>
      </c>
      <c r="J292" s="17">
        <f>VLOOKUP(D292,'Figure 30 '!$B$4:$M$38,10,0)</f>
        <v>49.3</v>
      </c>
      <c r="K292" s="18">
        <v>0.7</v>
      </c>
      <c r="L292" s="17">
        <f t="shared" si="4"/>
        <v>34.51</v>
      </c>
    </row>
    <row r="293" spans="2:12" x14ac:dyDescent="0.25">
      <c r="B293" s="11">
        <v>291</v>
      </c>
      <c r="C293" s="14" t="s">
        <v>242</v>
      </c>
      <c r="D293" s="14" t="s">
        <v>9</v>
      </c>
      <c r="E293" s="12">
        <v>159285</v>
      </c>
      <c r="F293" s="13" t="s">
        <v>36</v>
      </c>
      <c r="G293" s="12">
        <v>159285</v>
      </c>
      <c r="H293" s="11">
        <v>915</v>
      </c>
      <c r="I293" s="11">
        <v>70.56</v>
      </c>
      <c r="J293" s="17">
        <f>VLOOKUP(D293,'Figure 30 '!$B$4:$M$38,10,0)</f>
        <v>30.3</v>
      </c>
      <c r="K293" s="18">
        <v>0.7</v>
      </c>
      <c r="L293" s="17">
        <f t="shared" si="4"/>
        <v>21.21</v>
      </c>
    </row>
    <row r="294" spans="2:12" x14ac:dyDescent="0.25">
      <c r="B294" s="11">
        <v>292</v>
      </c>
      <c r="C294" s="14" t="s">
        <v>241</v>
      </c>
      <c r="D294" s="14" t="s">
        <v>4</v>
      </c>
      <c r="E294" s="12">
        <v>159147</v>
      </c>
      <c r="F294" s="13" t="s">
        <v>36</v>
      </c>
      <c r="G294" s="12">
        <v>159147</v>
      </c>
      <c r="H294" s="11">
        <v>955</v>
      </c>
      <c r="I294" s="11">
        <v>90.65</v>
      </c>
      <c r="J294" s="17">
        <f>VLOOKUP(D294,'Figure 30 '!$B$4:$M$38,10,0)</f>
        <v>36.4</v>
      </c>
      <c r="K294" s="18">
        <v>0.7</v>
      </c>
      <c r="L294" s="17">
        <f t="shared" si="4"/>
        <v>25.479999999999997</v>
      </c>
    </row>
    <row r="295" spans="2:12" x14ac:dyDescent="0.25">
      <c r="B295" s="11">
        <v>293</v>
      </c>
      <c r="C295" s="14" t="s">
        <v>240</v>
      </c>
      <c r="D295" s="14" t="s">
        <v>14</v>
      </c>
      <c r="E295" s="12">
        <v>157733</v>
      </c>
      <c r="F295" s="13" t="s">
        <v>36</v>
      </c>
      <c r="G295" s="12">
        <v>210143</v>
      </c>
      <c r="H295" s="11">
        <v>992</v>
      </c>
      <c r="I295" s="11">
        <v>83.96</v>
      </c>
      <c r="J295" s="17">
        <f>VLOOKUP(D295,'Figure 30 '!$B$4:$M$38,10,0)</f>
        <v>37</v>
      </c>
      <c r="K295" s="18">
        <v>0.7</v>
      </c>
      <c r="L295" s="17">
        <f t="shared" si="4"/>
        <v>25.9</v>
      </c>
    </row>
    <row r="296" spans="2:12" x14ac:dyDescent="0.25">
      <c r="B296" s="11">
        <v>294</v>
      </c>
      <c r="C296" s="14" t="s">
        <v>239</v>
      </c>
      <c r="D296" s="14" t="s">
        <v>12</v>
      </c>
      <c r="E296" s="12">
        <v>157101</v>
      </c>
      <c r="F296" s="13" t="s">
        <v>36</v>
      </c>
      <c r="G296" s="12">
        <v>521776</v>
      </c>
      <c r="H296" s="11">
        <v>1008</v>
      </c>
      <c r="I296" s="11">
        <v>88.29</v>
      </c>
      <c r="J296" s="17">
        <f>VLOOKUP(D296,'Figure 30 '!$B$4:$M$38,10,0)</f>
        <v>46.3</v>
      </c>
      <c r="K296" s="18">
        <v>0.7</v>
      </c>
      <c r="L296" s="17">
        <f t="shared" si="4"/>
        <v>32.409999999999997</v>
      </c>
    </row>
    <row r="297" spans="2:12" x14ac:dyDescent="0.25">
      <c r="B297" s="11">
        <v>295</v>
      </c>
      <c r="C297" s="14" t="s">
        <v>238</v>
      </c>
      <c r="D297" s="14" t="s">
        <v>20</v>
      </c>
      <c r="E297" s="12">
        <v>156619</v>
      </c>
      <c r="F297" s="13" t="s">
        <v>36</v>
      </c>
      <c r="G297" s="12">
        <v>158404</v>
      </c>
      <c r="H297" s="11">
        <v>896</v>
      </c>
      <c r="I297" s="11">
        <v>84.91</v>
      </c>
      <c r="J297" s="17">
        <f>VLOOKUP(D297,'Figure 30 '!$B$4:$M$38,10,0)</f>
        <v>30.6</v>
      </c>
      <c r="K297" s="18">
        <v>0.7</v>
      </c>
      <c r="L297" s="17">
        <f t="shared" si="4"/>
        <v>21.419999999999998</v>
      </c>
    </row>
    <row r="298" spans="2:12" x14ac:dyDescent="0.25">
      <c r="B298" s="11">
        <v>296</v>
      </c>
      <c r="C298" s="14" t="s">
        <v>237</v>
      </c>
      <c r="D298" s="14" t="s">
        <v>5</v>
      </c>
      <c r="E298" s="12">
        <v>156540</v>
      </c>
      <c r="F298" s="13" t="s">
        <v>36</v>
      </c>
      <c r="G298" s="12">
        <v>156540</v>
      </c>
      <c r="H298" s="11">
        <v>879</v>
      </c>
      <c r="I298" s="11">
        <v>75.63</v>
      </c>
      <c r="J298" s="17">
        <f>VLOOKUP(D298,'Figure 30 '!$B$4:$M$38,10,0)</f>
        <v>41.2</v>
      </c>
      <c r="K298" s="18">
        <v>0.7</v>
      </c>
      <c r="L298" s="17">
        <f t="shared" si="4"/>
        <v>28.84</v>
      </c>
    </row>
    <row r="299" spans="2:12" x14ac:dyDescent="0.25">
      <c r="B299" s="11">
        <v>297</v>
      </c>
      <c r="C299" s="14" t="s">
        <v>236</v>
      </c>
      <c r="D299" s="14" t="s">
        <v>25</v>
      </c>
      <c r="E299" s="12">
        <v>156078</v>
      </c>
      <c r="F299" s="13" t="s">
        <v>36</v>
      </c>
      <c r="G299" s="12">
        <v>232060</v>
      </c>
      <c r="H299" s="11">
        <v>904</v>
      </c>
      <c r="I299" s="11">
        <v>80.77</v>
      </c>
      <c r="J299" s="17">
        <f>VLOOKUP(D299,'Figure 30 '!$B$4:$M$38,10,0)</f>
        <v>36.5</v>
      </c>
      <c r="K299" s="18">
        <v>0.7</v>
      </c>
      <c r="L299" s="17">
        <f t="shared" si="4"/>
        <v>25.549999999999997</v>
      </c>
    </row>
    <row r="300" spans="2:12" x14ac:dyDescent="0.25">
      <c r="B300" s="11">
        <v>298</v>
      </c>
      <c r="C300" s="14" t="s">
        <v>235</v>
      </c>
      <c r="D300" s="14" t="s">
        <v>10</v>
      </c>
      <c r="E300" s="12">
        <v>155951</v>
      </c>
      <c r="F300" s="13" t="s">
        <v>36</v>
      </c>
      <c r="G300" s="12">
        <v>155951</v>
      </c>
      <c r="H300" s="11">
        <v>914</v>
      </c>
      <c r="I300" s="11">
        <v>85.16</v>
      </c>
      <c r="J300" s="17">
        <f>VLOOKUP(D300,'Figure 30 '!$B$4:$M$38,10,0)</f>
        <v>31</v>
      </c>
      <c r="K300" s="18">
        <v>0.7</v>
      </c>
      <c r="L300" s="17">
        <f t="shared" si="4"/>
        <v>21.7</v>
      </c>
    </row>
    <row r="301" spans="2:12" x14ac:dyDescent="0.25">
      <c r="B301" s="11">
        <v>299</v>
      </c>
      <c r="C301" s="14" t="s">
        <v>234</v>
      </c>
      <c r="D301" s="14" t="s">
        <v>22</v>
      </c>
      <c r="E301" s="12">
        <v>155152</v>
      </c>
      <c r="F301" s="13" t="s">
        <v>36</v>
      </c>
      <c r="G301" s="12">
        <v>155152</v>
      </c>
      <c r="H301" s="11">
        <v>847</v>
      </c>
      <c r="I301" s="11">
        <v>85.09</v>
      </c>
      <c r="J301" s="17">
        <f>VLOOKUP(D301,'Figure 30 '!$B$4:$M$38,10,0)</f>
        <v>34.6</v>
      </c>
      <c r="K301" s="18">
        <v>0.7</v>
      </c>
      <c r="L301" s="17">
        <f t="shared" si="4"/>
        <v>24.22</v>
      </c>
    </row>
    <row r="302" spans="2:12" x14ac:dyDescent="0.25">
      <c r="B302" s="11">
        <v>300</v>
      </c>
      <c r="C302" s="14" t="s">
        <v>233</v>
      </c>
      <c r="D302" s="14" t="s">
        <v>11</v>
      </c>
      <c r="E302" s="12">
        <v>154886</v>
      </c>
      <c r="F302" s="13" t="s">
        <v>36</v>
      </c>
      <c r="G302" s="12">
        <v>154886</v>
      </c>
      <c r="H302" s="11">
        <v>935</v>
      </c>
      <c r="I302" s="11">
        <v>78.97</v>
      </c>
      <c r="J302" s="17">
        <f>VLOOKUP(D302,'Figure 30 '!$B$4:$M$38,10,0)</f>
        <v>39.1</v>
      </c>
      <c r="K302" s="18">
        <v>0.7</v>
      </c>
      <c r="L302" s="17">
        <f t="shared" si="4"/>
        <v>27.37</v>
      </c>
    </row>
    <row r="303" spans="2:12" x14ac:dyDescent="0.25">
      <c r="B303" s="11">
        <v>301</v>
      </c>
      <c r="C303" s="14" t="s">
        <v>232</v>
      </c>
      <c r="D303" s="14" t="s">
        <v>23</v>
      </c>
      <c r="E303" s="12">
        <v>154791</v>
      </c>
      <c r="F303" s="13" t="s">
        <v>36</v>
      </c>
      <c r="G303" s="12">
        <v>154791</v>
      </c>
      <c r="H303" s="11">
        <v>905</v>
      </c>
      <c r="I303" s="11">
        <v>83.15</v>
      </c>
      <c r="J303" s="17">
        <f>VLOOKUP(D303,'Figure 30 '!$B$4:$M$38,10,0)</f>
        <v>35.700000000000003</v>
      </c>
      <c r="K303" s="18">
        <v>0.7</v>
      </c>
      <c r="L303" s="17">
        <f t="shared" si="4"/>
        <v>24.990000000000002</v>
      </c>
    </row>
    <row r="304" spans="2:12" x14ac:dyDescent="0.25">
      <c r="B304" s="11">
        <v>302</v>
      </c>
      <c r="C304" s="14" t="s">
        <v>231</v>
      </c>
      <c r="D304" s="14" t="s">
        <v>6</v>
      </c>
      <c r="E304" s="12">
        <v>154636</v>
      </c>
      <c r="F304" s="13" t="s">
        <v>36</v>
      </c>
      <c r="G304" s="12">
        <v>184855</v>
      </c>
      <c r="H304" s="11">
        <v>969</v>
      </c>
      <c r="I304" s="11">
        <v>76.87</v>
      </c>
      <c r="J304" s="17">
        <f>VLOOKUP(D304,'Figure 30 '!$B$4:$M$38,10,0)</f>
        <v>49.3</v>
      </c>
      <c r="K304" s="18">
        <v>0.7</v>
      </c>
      <c r="L304" s="17">
        <f t="shared" si="4"/>
        <v>34.51</v>
      </c>
    </row>
    <row r="305" spans="2:12" x14ac:dyDescent="0.25">
      <c r="B305" s="11">
        <v>303</v>
      </c>
      <c r="C305" s="14" t="s">
        <v>230</v>
      </c>
      <c r="D305" s="14" t="s">
        <v>9</v>
      </c>
      <c r="E305" s="12">
        <v>154428</v>
      </c>
      <c r="F305" s="13" t="s">
        <v>36</v>
      </c>
      <c r="G305" s="12">
        <v>160432</v>
      </c>
      <c r="H305" s="11">
        <v>881</v>
      </c>
      <c r="I305" s="11">
        <v>82.05</v>
      </c>
      <c r="J305" s="17">
        <f>VLOOKUP(D305,'Figure 30 '!$B$4:$M$38,10,0)</f>
        <v>30.3</v>
      </c>
      <c r="K305" s="18">
        <v>0.7</v>
      </c>
      <c r="L305" s="17">
        <f t="shared" si="4"/>
        <v>21.21</v>
      </c>
    </row>
    <row r="306" spans="2:12" x14ac:dyDescent="0.25">
      <c r="B306" s="11">
        <v>304</v>
      </c>
      <c r="C306" s="14" t="s">
        <v>229</v>
      </c>
      <c r="D306" s="14" t="s">
        <v>14</v>
      </c>
      <c r="E306" s="12">
        <v>153756</v>
      </c>
      <c r="F306" s="13" t="s">
        <v>36</v>
      </c>
      <c r="G306" s="12">
        <v>175640</v>
      </c>
      <c r="H306" s="11">
        <v>1007</v>
      </c>
      <c r="I306" s="11">
        <v>85.71</v>
      </c>
      <c r="J306" s="17">
        <f>VLOOKUP(D306,'Figure 30 '!$B$4:$M$38,10,0)</f>
        <v>37</v>
      </c>
      <c r="K306" s="18">
        <v>0.7</v>
      </c>
      <c r="L306" s="17">
        <f t="shared" si="4"/>
        <v>25.9</v>
      </c>
    </row>
    <row r="307" spans="2:12" x14ac:dyDescent="0.25">
      <c r="B307" s="11">
        <v>305</v>
      </c>
      <c r="C307" s="14" t="s">
        <v>228</v>
      </c>
      <c r="D307" s="14" t="s">
        <v>4</v>
      </c>
      <c r="E307" s="12">
        <v>153062</v>
      </c>
      <c r="F307" s="13" t="s">
        <v>36</v>
      </c>
      <c r="G307" s="12">
        <v>181182</v>
      </c>
      <c r="H307" s="11">
        <v>984</v>
      </c>
      <c r="I307" s="11">
        <v>90.36</v>
      </c>
      <c r="J307" s="17">
        <f>VLOOKUP(D307,'Figure 30 '!$B$4:$M$38,10,0)</f>
        <v>36.4</v>
      </c>
      <c r="K307" s="18">
        <v>0.7</v>
      </c>
      <c r="L307" s="17">
        <f t="shared" si="4"/>
        <v>25.479999999999997</v>
      </c>
    </row>
    <row r="308" spans="2:12" x14ac:dyDescent="0.25">
      <c r="B308" s="11">
        <v>306</v>
      </c>
      <c r="C308" s="14" t="s">
        <v>227</v>
      </c>
      <c r="D308" s="14" t="s">
        <v>4</v>
      </c>
      <c r="E308" s="12">
        <v>152783</v>
      </c>
      <c r="F308" s="13" t="s">
        <v>36</v>
      </c>
      <c r="G308" s="12">
        <v>152783</v>
      </c>
      <c r="H308" s="11">
        <v>950</v>
      </c>
      <c r="I308" s="11">
        <v>88.76</v>
      </c>
      <c r="J308" s="17">
        <f>VLOOKUP(D308,'Figure 30 '!$B$4:$M$38,10,0)</f>
        <v>36.4</v>
      </c>
      <c r="K308" s="18">
        <v>0.7</v>
      </c>
      <c r="L308" s="17">
        <f t="shared" si="4"/>
        <v>25.479999999999997</v>
      </c>
    </row>
    <row r="309" spans="2:12" x14ac:dyDescent="0.25">
      <c r="B309" s="11">
        <v>307</v>
      </c>
      <c r="C309" s="14" t="s">
        <v>226</v>
      </c>
      <c r="D309" s="14" t="s">
        <v>9</v>
      </c>
      <c r="E309" s="12">
        <v>151993</v>
      </c>
      <c r="F309" s="13" t="s">
        <v>36</v>
      </c>
      <c r="G309" s="12">
        <v>164925</v>
      </c>
      <c r="H309" s="11">
        <v>888</v>
      </c>
      <c r="I309" s="11">
        <v>83.1</v>
      </c>
      <c r="J309" s="17">
        <f>VLOOKUP(D309,'Figure 30 '!$B$4:$M$38,10,0)</f>
        <v>30.3</v>
      </c>
      <c r="K309" s="18">
        <v>0.7</v>
      </c>
      <c r="L309" s="17">
        <f t="shared" si="4"/>
        <v>21.21</v>
      </c>
    </row>
    <row r="310" spans="2:12" x14ac:dyDescent="0.25">
      <c r="B310" s="11">
        <v>308</v>
      </c>
      <c r="C310" s="14" t="s">
        <v>225</v>
      </c>
      <c r="D310" s="14" t="s">
        <v>4</v>
      </c>
      <c r="E310" s="12">
        <v>151777</v>
      </c>
      <c r="F310" s="13" t="s">
        <v>36</v>
      </c>
      <c r="G310" s="12">
        <v>288718</v>
      </c>
      <c r="H310" s="11">
        <v>971</v>
      </c>
      <c r="I310" s="11">
        <v>80.900000000000006</v>
      </c>
      <c r="J310" s="17">
        <f>VLOOKUP(D310,'Figure 30 '!$B$4:$M$38,10,0)</f>
        <v>36.4</v>
      </c>
      <c r="K310" s="18">
        <v>0.7</v>
      </c>
      <c r="L310" s="17">
        <f t="shared" si="4"/>
        <v>25.479999999999997</v>
      </c>
    </row>
    <row r="311" spans="2:12" x14ac:dyDescent="0.25">
      <c r="B311" s="11">
        <v>309</v>
      </c>
      <c r="C311" s="14" t="s">
        <v>224</v>
      </c>
      <c r="D311" s="14" t="s">
        <v>6</v>
      </c>
      <c r="E311" s="12">
        <v>151770</v>
      </c>
      <c r="F311" s="13" t="s">
        <v>36</v>
      </c>
      <c r="G311" s="12">
        <v>217307</v>
      </c>
      <c r="H311" s="11">
        <v>943</v>
      </c>
      <c r="I311" s="11">
        <v>85.76</v>
      </c>
      <c r="J311" s="17">
        <f>VLOOKUP(D311,'Figure 30 '!$B$4:$M$38,10,0)</f>
        <v>49.3</v>
      </c>
      <c r="K311" s="18">
        <v>0.7</v>
      </c>
      <c r="L311" s="17">
        <f t="shared" si="4"/>
        <v>34.51</v>
      </c>
    </row>
    <row r="312" spans="2:12" x14ac:dyDescent="0.25">
      <c r="B312" s="11">
        <v>310</v>
      </c>
      <c r="C312" s="14" t="s">
        <v>223</v>
      </c>
      <c r="D312" s="14" t="s">
        <v>14</v>
      </c>
      <c r="E312" s="12">
        <v>151677</v>
      </c>
      <c r="F312" s="13" t="s">
        <v>36</v>
      </c>
      <c r="G312" s="12">
        <v>151677</v>
      </c>
      <c r="H312" s="11">
        <v>986</v>
      </c>
      <c r="I312" s="11">
        <v>75.23</v>
      </c>
      <c r="J312" s="17">
        <f>VLOOKUP(D312,'Figure 30 '!$B$4:$M$38,10,0)</f>
        <v>37</v>
      </c>
      <c r="K312" s="18">
        <v>0.7</v>
      </c>
      <c r="L312" s="17">
        <f t="shared" si="4"/>
        <v>25.9</v>
      </c>
    </row>
    <row r="313" spans="2:12" x14ac:dyDescent="0.25">
      <c r="B313" s="11">
        <v>311</v>
      </c>
      <c r="C313" s="14" t="s">
        <v>222</v>
      </c>
      <c r="D313" s="14" t="s">
        <v>4</v>
      </c>
      <c r="E313" s="12">
        <v>151416</v>
      </c>
      <c r="F313" s="13" t="s">
        <v>36</v>
      </c>
      <c r="G313" s="12">
        <v>164593</v>
      </c>
      <c r="H313" s="11">
        <v>998</v>
      </c>
      <c r="I313" s="11">
        <v>91.18</v>
      </c>
      <c r="J313" s="17">
        <f>VLOOKUP(D313,'Figure 30 '!$B$4:$M$38,10,0)</f>
        <v>36.4</v>
      </c>
      <c r="K313" s="18">
        <v>0.7</v>
      </c>
      <c r="L313" s="17">
        <f t="shared" si="4"/>
        <v>25.479999999999997</v>
      </c>
    </row>
    <row r="314" spans="2:12" x14ac:dyDescent="0.25">
      <c r="B314" s="11">
        <v>312</v>
      </c>
      <c r="C314" s="14" t="s">
        <v>221</v>
      </c>
      <c r="D314" s="14" t="s">
        <v>13</v>
      </c>
      <c r="E314" s="12">
        <v>151102</v>
      </c>
      <c r="F314" s="13" t="s">
        <v>36</v>
      </c>
      <c r="G314" s="12">
        <v>151102</v>
      </c>
      <c r="H314" s="11">
        <v>1014</v>
      </c>
      <c r="I314" s="11">
        <v>86.38</v>
      </c>
      <c r="J314" s="17">
        <f>VLOOKUP(D314,'Figure 30 '!$B$4:$M$38,10,0)</f>
        <v>32.9</v>
      </c>
      <c r="K314" s="18">
        <v>0.7</v>
      </c>
      <c r="L314" s="17">
        <f t="shared" si="4"/>
        <v>23.029999999999998</v>
      </c>
    </row>
    <row r="315" spans="2:12" x14ac:dyDescent="0.25">
      <c r="B315" s="11">
        <v>313</v>
      </c>
      <c r="C315" s="14" t="s">
        <v>220</v>
      </c>
      <c r="D315" s="14" t="s">
        <v>11</v>
      </c>
      <c r="E315" s="12">
        <v>150958</v>
      </c>
      <c r="F315" s="13" t="s">
        <v>36</v>
      </c>
      <c r="G315" s="12">
        <v>150958</v>
      </c>
      <c r="H315" s="11">
        <v>894</v>
      </c>
      <c r="I315" s="11">
        <v>76.88</v>
      </c>
      <c r="J315" s="17">
        <f>VLOOKUP(D315,'Figure 30 '!$B$4:$M$38,10,0)</f>
        <v>39.1</v>
      </c>
      <c r="K315" s="18">
        <v>0.7</v>
      </c>
      <c r="L315" s="17">
        <f t="shared" si="4"/>
        <v>27.37</v>
      </c>
    </row>
    <row r="316" spans="2:12" x14ac:dyDescent="0.25">
      <c r="B316" s="11">
        <v>314</v>
      </c>
      <c r="C316" s="14" t="s">
        <v>219</v>
      </c>
      <c r="D316" s="14" t="s">
        <v>20</v>
      </c>
      <c r="E316" s="12">
        <v>150411</v>
      </c>
      <c r="F316" s="13" t="s">
        <v>36</v>
      </c>
      <c r="G316" s="12">
        <v>159897</v>
      </c>
      <c r="H316" s="11">
        <v>888</v>
      </c>
      <c r="I316" s="11">
        <v>80.59</v>
      </c>
      <c r="J316" s="17">
        <f>VLOOKUP(D316,'Figure 30 '!$B$4:$M$38,10,0)</f>
        <v>30.6</v>
      </c>
      <c r="K316" s="18">
        <v>0.7</v>
      </c>
      <c r="L316" s="17">
        <f t="shared" si="4"/>
        <v>21.419999999999998</v>
      </c>
    </row>
    <row r="317" spans="2:12" x14ac:dyDescent="0.25">
      <c r="B317" s="11">
        <v>315</v>
      </c>
      <c r="C317" s="14" t="s">
        <v>218</v>
      </c>
      <c r="D317" s="14" t="s">
        <v>20</v>
      </c>
      <c r="E317" s="12">
        <v>148937</v>
      </c>
      <c r="F317" s="13" t="s">
        <v>36</v>
      </c>
      <c r="G317" s="12">
        <v>159909</v>
      </c>
      <c r="H317" s="11">
        <v>907</v>
      </c>
      <c r="I317" s="11">
        <v>87.99</v>
      </c>
      <c r="J317" s="17">
        <f>VLOOKUP(D317,'Figure 30 '!$B$4:$M$38,10,0)</f>
        <v>30.6</v>
      </c>
      <c r="K317" s="18">
        <v>0.7</v>
      </c>
      <c r="L317" s="17">
        <f t="shared" si="4"/>
        <v>21.419999999999998</v>
      </c>
    </row>
    <row r="318" spans="2:12" x14ac:dyDescent="0.25">
      <c r="B318" s="11">
        <v>316</v>
      </c>
      <c r="C318" s="14" t="s">
        <v>217</v>
      </c>
      <c r="D318" s="14" t="s">
        <v>5</v>
      </c>
      <c r="E318" s="12">
        <v>147688</v>
      </c>
      <c r="F318" s="13" t="s">
        <v>36</v>
      </c>
      <c r="G318" s="12">
        <v>147688</v>
      </c>
      <c r="H318" s="11">
        <v>892</v>
      </c>
      <c r="I318" s="11">
        <v>76.8</v>
      </c>
      <c r="J318" s="17">
        <f>VLOOKUP(D318,'Figure 30 '!$B$4:$M$38,10,0)</f>
        <v>41.2</v>
      </c>
      <c r="K318" s="18">
        <v>0.7</v>
      </c>
      <c r="L318" s="17">
        <f t="shared" si="4"/>
        <v>28.84</v>
      </c>
    </row>
    <row r="319" spans="2:12" x14ac:dyDescent="0.25">
      <c r="B319" s="11">
        <v>317</v>
      </c>
      <c r="C319" s="14" t="s">
        <v>216</v>
      </c>
      <c r="D319" s="14" t="s">
        <v>5</v>
      </c>
      <c r="E319" s="12">
        <v>147408</v>
      </c>
      <c r="F319" s="13" t="s">
        <v>36</v>
      </c>
      <c r="G319" s="12">
        <v>147408</v>
      </c>
      <c r="H319" s="11">
        <v>900</v>
      </c>
      <c r="I319" s="11">
        <v>80.260000000000005</v>
      </c>
      <c r="J319" s="17">
        <f>VLOOKUP(D319,'Figure 30 '!$B$4:$M$38,10,0)</f>
        <v>41.2</v>
      </c>
      <c r="K319" s="18">
        <v>0.7</v>
      </c>
      <c r="L319" s="17">
        <f t="shared" si="4"/>
        <v>28.84</v>
      </c>
    </row>
    <row r="320" spans="2:12" x14ac:dyDescent="0.25">
      <c r="B320" s="11">
        <v>318</v>
      </c>
      <c r="C320" s="14" t="s">
        <v>215</v>
      </c>
      <c r="D320" s="14" t="s">
        <v>4</v>
      </c>
      <c r="E320" s="12">
        <v>147221</v>
      </c>
      <c r="F320" s="13" t="s">
        <v>36</v>
      </c>
      <c r="G320" s="12">
        <v>304584</v>
      </c>
      <c r="H320" s="11">
        <v>974</v>
      </c>
      <c r="I320" s="11">
        <v>89.98</v>
      </c>
      <c r="J320" s="17">
        <f>VLOOKUP(D320,'Figure 30 '!$B$4:$M$38,10,0)</f>
        <v>36.4</v>
      </c>
      <c r="K320" s="18">
        <v>0.7</v>
      </c>
      <c r="L320" s="17">
        <f t="shared" si="4"/>
        <v>25.479999999999997</v>
      </c>
    </row>
    <row r="321" spans="2:12" x14ac:dyDescent="0.25">
      <c r="B321" s="11">
        <v>319</v>
      </c>
      <c r="C321" s="14" t="s">
        <v>214</v>
      </c>
      <c r="D321" s="14" t="s">
        <v>7</v>
      </c>
      <c r="E321" s="12">
        <v>146709</v>
      </c>
      <c r="F321" s="13" t="s">
        <v>36</v>
      </c>
      <c r="G321" s="12">
        <v>146709</v>
      </c>
      <c r="H321" s="11">
        <v>941</v>
      </c>
      <c r="I321" s="11">
        <v>89.34</v>
      </c>
      <c r="J321" s="17">
        <f>VLOOKUP(D321,'Figure 30 '!$B$4:$M$38,10,0)</f>
        <v>44.3</v>
      </c>
      <c r="K321" s="18">
        <v>0.7</v>
      </c>
      <c r="L321" s="17">
        <f t="shared" si="4"/>
        <v>31.009999999999994</v>
      </c>
    </row>
    <row r="322" spans="2:12" x14ac:dyDescent="0.25">
      <c r="B322" s="11">
        <v>320</v>
      </c>
      <c r="C322" s="14" t="s">
        <v>213</v>
      </c>
      <c r="D322" s="14" t="s">
        <v>20</v>
      </c>
      <c r="E322" s="12">
        <v>146213</v>
      </c>
      <c r="F322" s="13" t="s">
        <v>36</v>
      </c>
      <c r="G322" s="12">
        <v>176152</v>
      </c>
      <c r="H322" s="11">
        <v>911</v>
      </c>
      <c r="I322" s="11">
        <v>91.96</v>
      </c>
      <c r="J322" s="17">
        <f>VLOOKUP(D322,'Figure 30 '!$B$4:$M$38,10,0)</f>
        <v>30.6</v>
      </c>
      <c r="K322" s="18">
        <v>0.7</v>
      </c>
      <c r="L322" s="17">
        <f t="shared" si="4"/>
        <v>21.419999999999998</v>
      </c>
    </row>
    <row r="323" spans="2:12" x14ac:dyDescent="0.25">
      <c r="B323" s="11">
        <v>321</v>
      </c>
      <c r="C323" s="14" t="s">
        <v>212</v>
      </c>
      <c r="D323" s="14" t="s">
        <v>23</v>
      </c>
      <c r="E323" s="12">
        <v>146190</v>
      </c>
      <c r="F323" s="13" t="s">
        <v>36</v>
      </c>
      <c r="G323" s="12">
        <v>146190</v>
      </c>
      <c r="H323" s="11">
        <v>872</v>
      </c>
      <c r="I323" s="11">
        <v>88.98</v>
      </c>
      <c r="J323" s="17">
        <f>VLOOKUP(D323,'Figure 30 '!$B$4:$M$38,10,0)</f>
        <v>35.700000000000003</v>
      </c>
      <c r="K323" s="18">
        <v>0.7</v>
      </c>
      <c r="L323" s="17">
        <f t="shared" si="4"/>
        <v>24.990000000000002</v>
      </c>
    </row>
    <row r="324" spans="2:12" x14ac:dyDescent="0.25">
      <c r="B324" s="11">
        <v>322</v>
      </c>
      <c r="C324" s="14" t="s">
        <v>211</v>
      </c>
      <c r="D324" s="14" t="s">
        <v>11</v>
      </c>
      <c r="E324" s="12">
        <v>145504</v>
      </c>
      <c r="F324" s="13" t="s">
        <v>36</v>
      </c>
      <c r="G324" s="12">
        <v>151472</v>
      </c>
      <c r="H324" s="11">
        <v>948</v>
      </c>
      <c r="I324" s="11">
        <v>84.39</v>
      </c>
      <c r="J324" s="17">
        <f>VLOOKUP(D324,'Figure 30 '!$B$4:$M$38,10,0)</f>
        <v>39.1</v>
      </c>
      <c r="K324" s="18">
        <v>0.7</v>
      </c>
      <c r="L324" s="17">
        <f t="shared" ref="L324:L387" si="5">J324*K324</f>
        <v>27.37</v>
      </c>
    </row>
    <row r="325" spans="2:12" x14ac:dyDescent="0.25">
      <c r="B325" s="11">
        <v>323</v>
      </c>
      <c r="C325" s="14" t="s">
        <v>210</v>
      </c>
      <c r="D325" s="14" t="s">
        <v>20</v>
      </c>
      <c r="E325" s="12">
        <v>145302</v>
      </c>
      <c r="F325" s="13" t="s">
        <v>36</v>
      </c>
      <c r="G325" s="12">
        <v>145302</v>
      </c>
      <c r="H325" s="11">
        <v>887</v>
      </c>
      <c r="I325" s="11">
        <v>78.94</v>
      </c>
      <c r="J325" s="17">
        <f>VLOOKUP(D325,'Figure 30 '!$B$4:$M$38,10,0)</f>
        <v>30.6</v>
      </c>
      <c r="K325" s="18">
        <v>0.7</v>
      </c>
      <c r="L325" s="17">
        <f t="shared" si="5"/>
        <v>21.419999999999998</v>
      </c>
    </row>
    <row r="326" spans="2:12" x14ac:dyDescent="0.25">
      <c r="B326" s="11">
        <v>324</v>
      </c>
      <c r="C326" s="14" t="s">
        <v>209</v>
      </c>
      <c r="D326" s="14" t="s">
        <v>12</v>
      </c>
      <c r="E326" s="12">
        <v>145278</v>
      </c>
      <c r="F326" s="13" t="s">
        <v>36</v>
      </c>
      <c r="G326" s="12">
        <v>145278</v>
      </c>
      <c r="H326" s="11">
        <v>1006</v>
      </c>
      <c r="I326" s="11">
        <v>87.75</v>
      </c>
      <c r="J326" s="17">
        <f>VLOOKUP(D326,'Figure 30 '!$B$4:$M$38,10,0)</f>
        <v>46.3</v>
      </c>
      <c r="K326" s="18">
        <v>0.7</v>
      </c>
      <c r="L326" s="17">
        <f t="shared" si="5"/>
        <v>32.409999999999997</v>
      </c>
    </row>
    <row r="327" spans="2:12" x14ac:dyDescent="0.25">
      <c r="B327" s="11">
        <v>325</v>
      </c>
      <c r="C327" s="14" t="s">
        <v>208</v>
      </c>
      <c r="D327" s="14" t="s">
        <v>4</v>
      </c>
      <c r="E327" s="12">
        <v>145276</v>
      </c>
      <c r="F327" s="13" t="s">
        <v>36</v>
      </c>
      <c r="G327" s="12">
        <v>145276</v>
      </c>
      <c r="H327" s="11">
        <v>926</v>
      </c>
      <c r="I327" s="11">
        <v>71.95</v>
      </c>
      <c r="J327" s="17">
        <f>VLOOKUP(D327,'Figure 30 '!$B$4:$M$38,10,0)</f>
        <v>36.4</v>
      </c>
      <c r="K327" s="18">
        <v>0.7</v>
      </c>
      <c r="L327" s="17">
        <f t="shared" si="5"/>
        <v>25.479999999999997</v>
      </c>
    </row>
    <row r="328" spans="2:12" x14ac:dyDescent="0.25">
      <c r="B328" s="11">
        <v>326</v>
      </c>
      <c r="C328" s="14" t="s">
        <v>207</v>
      </c>
      <c r="D328" s="14" t="s">
        <v>22</v>
      </c>
      <c r="E328" s="12">
        <v>144915</v>
      </c>
      <c r="F328" s="13" t="s">
        <v>36</v>
      </c>
      <c r="G328" s="12">
        <v>144915</v>
      </c>
      <c r="H328" s="11">
        <v>887</v>
      </c>
      <c r="I328" s="11">
        <v>79.239999999999995</v>
      </c>
      <c r="J328" s="17">
        <f>VLOOKUP(D328,'Figure 30 '!$B$4:$M$38,10,0)</f>
        <v>34.6</v>
      </c>
      <c r="K328" s="18">
        <v>0.7</v>
      </c>
      <c r="L328" s="17">
        <f t="shared" si="5"/>
        <v>24.22</v>
      </c>
    </row>
    <row r="329" spans="2:12" x14ac:dyDescent="0.25">
      <c r="B329" s="11">
        <v>327</v>
      </c>
      <c r="C329" s="14" t="s">
        <v>206</v>
      </c>
      <c r="D329" s="14" t="s">
        <v>6</v>
      </c>
      <c r="E329" s="12">
        <v>143644</v>
      </c>
      <c r="F329" s="13" t="s">
        <v>36</v>
      </c>
      <c r="G329" s="12">
        <v>161925</v>
      </c>
      <c r="H329" s="11">
        <v>935</v>
      </c>
      <c r="I329" s="11">
        <v>87.51</v>
      </c>
      <c r="J329" s="17">
        <f>VLOOKUP(D329,'Figure 30 '!$B$4:$M$38,10,0)</f>
        <v>49.3</v>
      </c>
      <c r="K329" s="18">
        <v>0.7</v>
      </c>
      <c r="L329" s="17">
        <f t="shared" si="5"/>
        <v>34.51</v>
      </c>
    </row>
    <row r="330" spans="2:12" x14ac:dyDescent="0.25">
      <c r="B330" s="11">
        <v>328</v>
      </c>
      <c r="C330" s="14" t="s">
        <v>205</v>
      </c>
      <c r="D330" s="14" t="s">
        <v>6</v>
      </c>
      <c r="E330" s="12">
        <v>143286</v>
      </c>
      <c r="F330" s="13" t="s">
        <v>36</v>
      </c>
      <c r="G330" s="12">
        <v>187279</v>
      </c>
      <c r="H330" s="11">
        <v>887</v>
      </c>
      <c r="I330" s="11">
        <v>86.59</v>
      </c>
      <c r="J330" s="17">
        <f>VLOOKUP(D330,'Figure 30 '!$B$4:$M$38,10,0)</f>
        <v>49.3</v>
      </c>
      <c r="K330" s="18">
        <v>0.7</v>
      </c>
      <c r="L330" s="17">
        <f t="shared" si="5"/>
        <v>34.51</v>
      </c>
    </row>
    <row r="331" spans="2:12" x14ac:dyDescent="0.25">
      <c r="B331" s="11">
        <v>329</v>
      </c>
      <c r="C331" s="14" t="s">
        <v>204</v>
      </c>
      <c r="D331" s="14" t="s">
        <v>13</v>
      </c>
      <c r="E331" s="12">
        <v>143233</v>
      </c>
      <c r="F331" s="13" t="s">
        <v>36</v>
      </c>
      <c r="G331" s="12">
        <v>165463</v>
      </c>
      <c r="H331" s="11">
        <v>1020</v>
      </c>
      <c r="I331" s="11">
        <v>91.37</v>
      </c>
      <c r="J331" s="17">
        <f>VLOOKUP(D331,'Figure 30 '!$B$4:$M$38,10,0)</f>
        <v>32.9</v>
      </c>
      <c r="K331" s="18">
        <v>0.7</v>
      </c>
      <c r="L331" s="17">
        <f t="shared" si="5"/>
        <v>23.029999999999998</v>
      </c>
    </row>
    <row r="332" spans="2:12" x14ac:dyDescent="0.25">
      <c r="B332" s="11">
        <v>330</v>
      </c>
      <c r="C332" s="14" t="s">
        <v>203</v>
      </c>
      <c r="D332" s="14" t="s">
        <v>28</v>
      </c>
      <c r="E332" s="12">
        <v>143229</v>
      </c>
      <c r="F332" s="13" t="s">
        <v>36</v>
      </c>
      <c r="G332" s="12">
        <v>354325</v>
      </c>
      <c r="H332" s="11">
        <v>1042</v>
      </c>
      <c r="I332" s="11">
        <v>92.81</v>
      </c>
      <c r="J332" s="17">
        <f>VLOOKUP(D332,'Figure 30 '!$B$4:$M$38,10,0)</f>
        <v>30</v>
      </c>
      <c r="K332" s="18">
        <v>0.7</v>
      </c>
      <c r="L332" s="17">
        <f t="shared" si="5"/>
        <v>21</v>
      </c>
    </row>
    <row r="333" spans="2:12" x14ac:dyDescent="0.25">
      <c r="B333" s="11">
        <v>331</v>
      </c>
      <c r="C333" s="14" t="s">
        <v>202</v>
      </c>
      <c r="D333" s="14" t="s">
        <v>22</v>
      </c>
      <c r="E333" s="12">
        <v>143021</v>
      </c>
      <c r="F333" s="13" t="s">
        <v>36</v>
      </c>
      <c r="G333" s="12">
        <v>143021</v>
      </c>
      <c r="H333" s="11">
        <v>888</v>
      </c>
      <c r="I333" s="11">
        <v>86.54</v>
      </c>
      <c r="J333" s="17">
        <f>VLOOKUP(D333,'Figure 30 '!$B$4:$M$38,10,0)</f>
        <v>34.6</v>
      </c>
      <c r="K333" s="18">
        <v>0.7</v>
      </c>
      <c r="L333" s="17">
        <f t="shared" si="5"/>
        <v>24.22</v>
      </c>
    </row>
    <row r="334" spans="2:12" x14ac:dyDescent="0.25">
      <c r="B334" s="11">
        <v>332</v>
      </c>
      <c r="C334" s="14" t="s">
        <v>201</v>
      </c>
      <c r="D334" s="14" t="s">
        <v>17</v>
      </c>
      <c r="E334" s="12">
        <v>142489</v>
      </c>
      <c r="F334" s="13" t="s">
        <v>36</v>
      </c>
      <c r="G334" s="12">
        <v>153599</v>
      </c>
      <c r="H334" s="11">
        <v>922</v>
      </c>
      <c r="I334" s="11">
        <v>89.36</v>
      </c>
      <c r="J334" s="17">
        <f>VLOOKUP(D334,'Figure 30 '!$B$4:$M$38,10,0)</f>
        <v>17.100000000000001</v>
      </c>
      <c r="K334" s="18">
        <v>0.7</v>
      </c>
      <c r="L334" s="17">
        <f t="shared" si="5"/>
        <v>11.97</v>
      </c>
    </row>
    <row r="335" spans="2:12" x14ac:dyDescent="0.25">
      <c r="B335" s="11">
        <v>333</v>
      </c>
      <c r="C335" s="14" t="s">
        <v>200</v>
      </c>
      <c r="D335" s="14" t="s">
        <v>14</v>
      </c>
      <c r="E335" s="12">
        <v>142184</v>
      </c>
      <c r="F335" s="13" t="s">
        <v>36</v>
      </c>
      <c r="G335" s="12">
        <v>147056</v>
      </c>
      <c r="H335" s="11">
        <v>1030</v>
      </c>
      <c r="I335" s="11">
        <v>83.05</v>
      </c>
      <c r="J335" s="17">
        <f>VLOOKUP(D335,'Figure 30 '!$B$4:$M$38,10,0)</f>
        <v>37</v>
      </c>
      <c r="K335" s="18">
        <v>0.7</v>
      </c>
      <c r="L335" s="17">
        <f t="shared" si="5"/>
        <v>25.9</v>
      </c>
    </row>
    <row r="336" spans="2:12" x14ac:dyDescent="0.25">
      <c r="B336" s="11">
        <v>334</v>
      </c>
      <c r="C336" s="14" t="s">
        <v>199</v>
      </c>
      <c r="D336" s="14" t="s">
        <v>10</v>
      </c>
      <c r="E336" s="12">
        <v>141667</v>
      </c>
      <c r="F336" s="13" t="s">
        <v>36</v>
      </c>
      <c r="G336" s="12">
        <v>141667</v>
      </c>
      <c r="H336" s="11">
        <v>954</v>
      </c>
      <c r="I336" s="11">
        <v>85.71</v>
      </c>
      <c r="J336" s="17">
        <f>VLOOKUP(D336,'Figure 30 '!$B$4:$M$38,10,0)</f>
        <v>31</v>
      </c>
      <c r="K336" s="18">
        <v>0.7</v>
      </c>
      <c r="L336" s="17">
        <f t="shared" si="5"/>
        <v>21.7</v>
      </c>
    </row>
    <row r="337" spans="2:12" x14ac:dyDescent="0.25">
      <c r="B337" s="11">
        <v>335</v>
      </c>
      <c r="C337" s="14" t="s">
        <v>198</v>
      </c>
      <c r="D337" s="14" t="s">
        <v>17</v>
      </c>
      <c r="E337" s="12">
        <v>141640</v>
      </c>
      <c r="F337" s="13" t="s">
        <v>36</v>
      </c>
      <c r="G337" s="12">
        <v>141640</v>
      </c>
      <c r="H337" s="11">
        <v>895</v>
      </c>
      <c r="I337" s="11">
        <v>83.67</v>
      </c>
      <c r="J337" s="17">
        <f>VLOOKUP(D337,'Figure 30 '!$B$4:$M$38,10,0)</f>
        <v>17.100000000000001</v>
      </c>
      <c r="K337" s="18">
        <v>0.7</v>
      </c>
      <c r="L337" s="17">
        <f t="shared" si="5"/>
        <v>11.97</v>
      </c>
    </row>
    <row r="338" spans="2:12" x14ac:dyDescent="0.25">
      <c r="B338" s="11">
        <v>336</v>
      </c>
      <c r="C338" s="14" t="s">
        <v>197</v>
      </c>
      <c r="D338" s="14" t="s">
        <v>25</v>
      </c>
      <c r="E338" s="12">
        <v>140857</v>
      </c>
      <c r="F338" s="13" t="s">
        <v>36</v>
      </c>
      <c r="G338" s="12">
        <v>154485</v>
      </c>
      <c r="H338" s="11">
        <v>902</v>
      </c>
      <c r="I338" s="11">
        <v>71.48</v>
      </c>
      <c r="J338" s="17">
        <f>VLOOKUP(D338,'Figure 30 '!$B$4:$M$38,10,0)</f>
        <v>36.5</v>
      </c>
      <c r="K338" s="18">
        <v>0.7</v>
      </c>
      <c r="L338" s="17">
        <f t="shared" si="5"/>
        <v>25.549999999999997</v>
      </c>
    </row>
    <row r="339" spans="2:12" x14ac:dyDescent="0.25">
      <c r="B339" s="11">
        <v>337</v>
      </c>
      <c r="C339" s="14" t="s">
        <v>196</v>
      </c>
      <c r="D339" s="14" t="s">
        <v>13</v>
      </c>
      <c r="E339" s="12">
        <v>140206</v>
      </c>
      <c r="F339" s="13" t="s">
        <v>36</v>
      </c>
      <c r="G339" s="12">
        <v>145580</v>
      </c>
      <c r="H339" s="11">
        <v>999</v>
      </c>
      <c r="I339" s="11">
        <v>87.97</v>
      </c>
      <c r="J339" s="17">
        <f>VLOOKUP(D339,'Figure 30 '!$B$4:$M$38,10,0)</f>
        <v>32.9</v>
      </c>
      <c r="K339" s="18">
        <v>0.7</v>
      </c>
      <c r="L339" s="17">
        <f t="shared" si="5"/>
        <v>23.029999999999998</v>
      </c>
    </row>
    <row r="340" spans="2:12" x14ac:dyDescent="0.25">
      <c r="B340" s="11">
        <v>338</v>
      </c>
      <c r="C340" s="14" t="s">
        <v>195</v>
      </c>
      <c r="D340" s="14" t="s">
        <v>12</v>
      </c>
      <c r="E340" s="12">
        <v>140156</v>
      </c>
      <c r="F340" s="13" t="s">
        <v>36</v>
      </c>
      <c r="G340" s="12">
        <v>167098</v>
      </c>
      <c r="H340" s="11">
        <v>1021</v>
      </c>
      <c r="I340" s="11">
        <v>91.57</v>
      </c>
      <c r="J340" s="17">
        <f>VLOOKUP(D340,'Figure 30 '!$B$4:$M$38,10,0)</f>
        <v>46.3</v>
      </c>
      <c r="K340" s="18">
        <v>0.7</v>
      </c>
      <c r="L340" s="17">
        <f t="shared" si="5"/>
        <v>32.409999999999997</v>
      </c>
    </row>
    <row r="341" spans="2:12" x14ac:dyDescent="0.25">
      <c r="B341" s="11">
        <v>339</v>
      </c>
      <c r="C341" s="14" t="s">
        <v>194</v>
      </c>
      <c r="D341" s="14" t="s">
        <v>19</v>
      </c>
      <c r="E341" s="12">
        <v>139565</v>
      </c>
      <c r="F341" s="13" t="s">
        <v>36</v>
      </c>
      <c r="G341" s="12">
        <v>154019</v>
      </c>
      <c r="H341" s="11">
        <v>928</v>
      </c>
      <c r="I341" s="11">
        <v>89.42</v>
      </c>
      <c r="J341" s="17">
        <f>VLOOKUP(D341,'Figure 30 '!$B$4:$M$38,10,0)</f>
        <v>41.9</v>
      </c>
      <c r="K341" s="18">
        <v>0.7</v>
      </c>
      <c r="L341" s="17">
        <f t="shared" si="5"/>
        <v>29.33</v>
      </c>
    </row>
    <row r="342" spans="2:12" x14ac:dyDescent="0.25">
      <c r="B342" s="11">
        <v>340</v>
      </c>
      <c r="C342" s="14" t="s">
        <v>193</v>
      </c>
      <c r="D342" s="14" t="s">
        <v>13</v>
      </c>
      <c r="E342" s="12">
        <v>138462</v>
      </c>
      <c r="F342" s="13" t="s">
        <v>36</v>
      </c>
      <c r="G342" s="12">
        <v>138462</v>
      </c>
      <c r="H342" s="11">
        <v>981</v>
      </c>
      <c r="I342" s="11">
        <v>84.8</v>
      </c>
      <c r="J342" s="17">
        <f>VLOOKUP(D342,'Figure 30 '!$B$4:$M$38,10,0)</f>
        <v>32.9</v>
      </c>
      <c r="K342" s="18">
        <v>0.7</v>
      </c>
      <c r="L342" s="17">
        <f t="shared" si="5"/>
        <v>23.029999999999998</v>
      </c>
    </row>
    <row r="343" spans="2:12" x14ac:dyDescent="0.25">
      <c r="B343" s="11">
        <v>341</v>
      </c>
      <c r="C343" s="14" t="s">
        <v>192</v>
      </c>
      <c r="D343" s="14" t="s">
        <v>10</v>
      </c>
      <c r="E343" s="12">
        <v>138291</v>
      </c>
      <c r="F343" s="13" t="s">
        <v>36</v>
      </c>
      <c r="G343" s="12">
        <v>190008</v>
      </c>
      <c r="H343" s="11">
        <v>963</v>
      </c>
      <c r="I343" s="11">
        <v>89.42</v>
      </c>
      <c r="J343" s="17">
        <f>VLOOKUP(D343,'Figure 30 '!$B$4:$M$38,10,0)</f>
        <v>31</v>
      </c>
      <c r="K343" s="18">
        <v>0.7</v>
      </c>
      <c r="L343" s="17">
        <f t="shared" si="5"/>
        <v>21.7</v>
      </c>
    </row>
    <row r="344" spans="2:12" x14ac:dyDescent="0.25">
      <c r="B344" s="11">
        <v>342</v>
      </c>
      <c r="C344" s="14" t="s">
        <v>191</v>
      </c>
      <c r="D344" s="14" t="s">
        <v>4</v>
      </c>
      <c r="E344" s="12">
        <v>137386</v>
      </c>
      <c r="F344" s="13" t="s">
        <v>36</v>
      </c>
      <c r="G344" s="12">
        <v>137386</v>
      </c>
      <c r="H344" s="11">
        <v>967</v>
      </c>
      <c r="I344" s="11">
        <v>86.12</v>
      </c>
      <c r="J344" s="17">
        <f>VLOOKUP(D344,'Figure 30 '!$B$4:$M$38,10,0)</f>
        <v>36.4</v>
      </c>
      <c r="K344" s="18">
        <v>0.7</v>
      </c>
      <c r="L344" s="17">
        <f t="shared" si="5"/>
        <v>25.479999999999997</v>
      </c>
    </row>
    <row r="345" spans="2:12" x14ac:dyDescent="0.25">
      <c r="B345" s="11">
        <v>343</v>
      </c>
      <c r="C345" s="14" t="s">
        <v>190</v>
      </c>
      <c r="D345" s="14" t="s">
        <v>13</v>
      </c>
      <c r="E345" s="12">
        <v>137358</v>
      </c>
      <c r="F345" s="13" t="s">
        <v>36</v>
      </c>
      <c r="G345" s="12">
        <v>137358</v>
      </c>
      <c r="H345" s="11">
        <v>1000</v>
      </c>
      <c r="I345" s="11">
        <v>85.32</v>
      </c>
      <c r="J345" s="17">
        <f>VLOOKUP(D345,'Figure 30 '!$B$4:$M$38,10,0)</f>
        <v>32.9</v>
      </c>
      <c r="K345" s="18">
        <v>0.7</v>
      </c>
      <c r="L345" s="17">
        <f t="shared" si="5"/>
        <v>23.029999999999998</v>
      </c>
    </row>
    <row r="346" spans="2:12" x14ac:dyDescent="0.25">
      <c r="B346" s="11">
        <v>344</v>
      </c>
      <c r="C346" s="14" t="s">
        <v>189</v>
      </c>
      <c r="D346" s="14" t="s">
        <v>5</v>
      </c>
      <c r="E346" s="12">
        <v>137231</v>
      </c>
      <c r="F346" s="13" t="s">
        <v>36</v>
      </c>
      <c r="G346" s="12">
        <v>137231</v>
      </c>
      <c r="H346" s="11">
        <v>896</v>
      </c>
      <c r="I346" s="11">
        <v>81.2</v>
      </c>
      <c r="J346" s="17">
        <f>VLOOKUP(D346,'Figure 30 '!$B$4:$M$38,10,0)</f>
        <v>41.2</v>
      </c>
      <c r="K346" s="18">
        <v>0.7</v>
      </c>
      <c r="L346" s="17">
        <f t="shared" si="5"/>
        <v>28.84</v>
      </c>
    </row>
    <row r="347" spans="2:12" x14ac:dyDescent="0.25">
      <c r="B347" s="11">
        <v>345</v>
      </c>
      <c r="C347" s="14" t="s">
        <v>188</v>
      </c>
      <c r="D347" s="14" t="s">
        <v>21</v>
      </c>
      <c r="E347" s="12">
        <v>137126</v>
      </c>
      <c r="F347" s="13" t="s">
        <v>36</v>
      </c>
      <c r="G347" s="12">
        <v>149991</v>
      </c>
      <c r="H347" s="11">
        <v>953</v>
      </c>
      <c r="I347" s="11">
        <v>87.02</v>
      </c>
      <c r="J347" s="17">
        <f>VLOOKUP(D347,'Figure 30 '!$B$4:$M$38,10,0)</f>
        <v>23.4</v>
      </c>
      <c r="K347" s="18">
        <v>0.7</v>
      </c>
      <c r="L347" s="17">
        <f t="shared" si="5"/>
        <v>16.38</v>
      </c>
    </row>
    <row r="348" spans="2:12" x14ac:dyDescent="0.25">
      <c r="B348" s="11">
        <v>346</v>
      </c>
      <c r="C348" s="14" t="s">
        <v>187</v>
      </c>
      <c r="D348" s="14" t="s">
        <v>14</v>
      </c>
      <c r="E348" s="12">
        <v>136414</v>
      </c>
      <c r="F348" s="13" t="s">
        <v>36</v>
      </c>
      <c r="G348" s="12">
        <v>179267</v>
      </c>
      <c r="H348" s="11">
        <v>996</v>
      </c>
      <c r="I348" s="11">
        <v>80.5</v>
      </c>
      <c r="J348" s="17">
        <f>VLOOKUP(D348,'Figure 30 '!$B$4:$M$38,10,0)</f>
        <v>37</v>
      </c>
      <c r="K348" s="18">
        <v>0.7</v>
      </c>
      <c r="L348" s="17">
        <f t="shared" si="5"/>
        <v>25.9</v>
      </c>
    </row>
    <row r="349" spans="2:12" x14ac:dyDescent="0.25">
      <c r="B349" s="11">
        <v>347</v>
      </c>
      <c r="C349" s="14" t="s">
        <v>186</v>
      </c>
      <c r="D349" s="14" t="s">
        <v>14</v>
      </c>
      <c r="E349" s="12">
        <v>135744</v>
      </c>
      <c r="F349" s="13" t="s">
        <v>36</v>
      </c>
      <c r="G349" s="12">
        <v>153736</v>
      </c>
      <c r="H349" s="11">
        <v>997</v>
      </c>
      <c r="I349" s="11">
        <v>86.83</v>
      </c>
      <c r="J349" s="17">
        <f>VLOOKUP(D349,'Figure 30 '!$B$4:$M$38,10,0)</f>
        <v>37</v>
      </c>
      <c r="K349" s="18">
        <v>0.7</v>
      </c>
      <c r="L349" s="17">
        <f t="shared" si="5"/>
        <v>25.9</v>
      </c>
    </row>
    <row r="350" spans="2:12" x14ac:dyDescent="0.25">
      <c r="B350" s="11">
        <v>348</v>
      </c>
      <c r="C350" s="14" t="s">
        <v>185</v>
      </c>
      <c r="D350" s="14" t="s">
        <v>9</v>
      </c>
      <c r="E350" s="12">
        <v>135594</v>
      </c>
      <c r="F350" s="13" t="s">
        <v>36</v>
      </c>
      <c r="G350" s="12">
        <v>161289</v>
      </c>
      <c r="H350" s="11">
        <v>880</v>
      </c>
      <c r="I350" s="11">
        <v>77.099999999999994</v>
      </c>
      <c r="J350" s="17">
        <f>VLOOKUP(D350,'Figure 30 '!$B$4:$M$38,10,0)</f>
        <v>30.3</v>
      </c>
      <c r="K350" s="18">
        <v>0.7</v>
      </c>
      <c r="L350" s="17">
        <f t="shared" si="5"/>
        <v>21.21</v>
      </c>
    </row>
    <row r="351" spans="2:12" x14ac:dyDescent="0.25">
      <c r="B351" s="11">
        <v>349</v>
      </c>
      <c r="C351" s="14" t="s">
        <v>184</v>
      </c>
      <c r="D351" s="14" t="s">
        <v>20</v>
      </c>
      <c r="E351" s="12">
        <v>135424</v>
      </c>
      <c r="F351" s="13" t="s">
        <v>36</v>
      </c>
      <c r="G351" s="12">
        <v>135424</v>
      </c>
      <c r="H351" s="11">
        <v>897</v>
      </c>
      <c r="I351" s="11">
        <v>69.099999999999994</v>
      </c>
      <c r="J351" s="17">
        <f>VLOOKUP(D351,'Figure 30 '!$B$4:$M$38,10,0)</f>
        <v>30.6</v>
      </c>
      <c r="K351" s="18">
        <v>0.7</v>
      </c>
      <c r="L351" s="17">
        <f t="shared" si="5"/>
        <v>21.419999999999998</v>
      </c>
    </row>
    <row r="352" spans="2:12" x14ac:dyDescent="0.25">
      <c r="B352" s="11">
        <v>350</v>
      </c>
      <c r="C352" s="14" t="s">
        <v>183</v>
      </c>
      <c r="D352" s="14" t="s">
        <v>5</v>
      </c>
      <c r="E352" s="12">
        <v>135066</v>
      </c>
      <c r="F352" s="13" t="s">
        <v>36</v>
      </c>
      <c r="G352" s="12">
        <v>135066</v>
      </c>
      <c r="H352" s="11">
        <v>909</v>
      </c>
      <c r="I352" s="11">
        <v>79.61</v>
      </c>
      <c r="J352" s="17">
        <f>VLOOKUP(D352,'Figure 30 '!$B$4:$M$38,10,0)</f>
        <v>41.2</v>
      </c>
      <c r="K352" s="18">
        <v>0.7</v>
      </c>
      <c r="L352" s="17">
        <f t="shared" si="5"/>
        <v>28.84</v>
      </c>
    </row>
    <row r="353" spans="2:12" x14ac:dyDescent="0.25">
      <c r="B353" s="11">
        <v>351</v>
      </c>
      <c r="C353" s="14" t="s">
        <v>182</v>
      </c>
      <c r="D353" s="14" t="s">
        <v>10</v>
      </c>
      <c r="E353" s="12">
        <v>133464</v>
      </c>
      <c r="F353" s="13" t="s">
        <v>36</v>
      </c>
      <c r="G353" s="12">
        <v>147688</v>
      </c>
      <c r="H353" s="11">
        <v>893</v>
      </c>
      <c r="I353" s="11">
        <v>83.49</v>
      </c>
      <c r="J353" s="17">
        <f>VLOOKUP(D353,'Figure 30 '!$B$4:$M$38,10,0)</f>
        <v>31</v>
      </c>
      <c r="K353" s="18">
        <v>0.7</v>
      </c>
      <c r="L353" s="17">
        <f t="shared" si="5"/>
        <v>21.7</v>
      </c>
    </row>
    <row r="354" spans="2:12" x14ac:dyDescent="0.25">
      <c r="B354" s="11">
        <v>352</v>
      </c>
      <c r="C354" s="14" t="s">
        <v>181</v>
      </c>
      <c r="D354" s="14" t="s">
        <v>13</v>
      </c>
      <c r="E354" s="12">
        <v>133436</v>
      </c>
      <c r="F354" s="13" t="s">
        <v>36</v>
      </c>
      <c r="G354" s="12">
        <v>173134</v>
      </c>
      <c r="H354" s="11">
        <v>1018</v>
      </c>
      <c r="I354" s="11">
        <v>89.86</v>
      </c>
      <c r="J354" s="17">
        <f>VLOOKUP(D354,'Figure 30 '!$B$4:$M$38,10,0)</f>
        <v>32.9</v>
      </c>
      <c r="K354" s="18">
        <v>0.7</v>
      </c>
      <c r="L354" s="17">
        <f t="shared" si="5"/>
        <v>23.029999999999998</v>
      </c>
    </row>
    <row r="355" spans="2:12" x14ac:dyDescent="0.25">
      <c r="B355" s="11">
        <v>353</v>
      </c>
      <c r="C355" s="14" t="s">
        <v>180</v>
      </c>
      <c r="D355" s="14" t="s">
        <v>9</v>
      </c>
      <c r="E355" s="12">
        <v>133305</v>
      </c>
      <c r="F355" s="13" t="s">
        <v>36</v>
      </c>
      <c r="G355" s="12">
        <v>133305</v>
      </c>
      <c r="H355" s="11">
        <v>917</v>
      </c>
      <c r="I355" s="11">
        <v>82.39</v>
      </c>
      <c r="J355" s="17">
        <f>VLOOKUP(D355,'Figure 30 '!$B$4:$M$38,10,0)</f>
        <v>30.3</v>
      </c>
      <c r="K355" s="18">
        <v>0.7</v>
      </c>
      <c r="L355" s="17">
        <f t="shared" si="5"/>
        <v>21.21</v>
      </c>
    </row>
    <row r="356" spans="2:12" x14ac:dyDescent="0.25">
      <c r="B356" s="11">
        <v>354</v>
      </c>
      <c r="C356" s="14" t="s">
        <v>179</v>
      </c>
      <c r="D356" s="14" t="s">
        <v>7</v>
      </c>
      <c r="E356" s="12">
        <v>132813</v>
      </c>
      <c r="F356" s="13" t="s">
        <v>36</v>
      </c>
      <c r="G356" s="12">
        <v>132813</v>
      </c>
      <c r="H356" s="11">
        <v>997</v>
      </c>
      <c r="I356" s="11">
        <v>93.3</v>
      </c>
      <c r="J356" s="17">
        <f>VLOOKUP(D356,'Figure 30 '!$B$4:$M$38,10,0)</f>
        <v>44.3</v>
      </c>
      <c r="K356" s="18">
        <v>0.7</v>
      </c>
      <c r="L356" s="17">
        <f t="shared" si="5"/>
        <v>31.009999999999994</v>
      </c>
    </row>
    <row r="357" spans="2:12" x14ac:dyDescent="0.25">
      <c r="B357" s="11">
        <v>355</v>
      </c>
      <c r="C357" s="14" t="s">
        <v>178</v>
      </c>
      <c r="D357" s="14" t="s">
        <v>4</v>
      </c>
      <c r="E357" s="12">
        <v>132806</v>
      </c>
      <c r="F357" s="13" t="s">
        <v>36</v>
      </c>
      <c r="G357" s="12">
        <v>132806</v>
      </c>
      <c r="H357" s="11">
        <v>984</v>
      </c>
      <c r="I357" s="11">
        <v>93.9</v>
      </c>
      <c r="J357" s="17">
        <f>VLOOKUP(D357,'Figure 30 '!$B$4:$M$38,10,0)</f>
        <v>36.4</v>
      </c>
      <c r="K357" s="18">
        <v>0.7</v>
      </c>
      <c r="L357" s="17">
        <f t="shared" si="5"/>
        <v>25.479999999999997</v>
      </c>
    </row>
    <row r="358" spans="2:12" x14ac:dyDescent="0.25">
      <c r="B358" s="11">
        <v>356</v>
      </c>
      <c r="C358" s="14" t="s">
        <v>177</v>
      </c>
      <c r="D358" s="14" t="s">
        <v>5</v>
      </c>
      <c r="E358" s="12">
        <v>132209</v>
      </c>
      <c r="F358" s="13" t="s">
        <v>36</v>
      </c>
      <c r="G358" s="12">
        <v>156200</v>
      </c>
      <c r="H358" s="11">
        <v>901</v>
      </c>
      <c r="I358" s="11">
        <v>80.64</v>
      </c>
      <c r="J358" s="17">
        <f>VLOOKUP(D358,'Figure 30 '!$B$4:$M$38,10,0)</f>
        <v>41.2</v>
      </c>
      <c r="K358" s="18">
        <v>0.7</v>
      </c>
      <c r="L358" s="17">
        <f t="shared" si="5"/>
        <v>28.84</v>
      </c>
    </row>
    <row r="359" spans="2:12" x14ac:dyDescent="0.25">
      <c r="B359" s="11">
        <v>357</v>
      </c>
      <c r="C359" s="14" t="s">
        <v>176</v>
      </c>
      <c r="D359" s="14" t="s">
        <v>18</v>
      </c>
      <c r="E359" s="12">
        <v>130955</v>
      </c>
      <c r="F359" s="13" t="s">
        <v>36</v>
      </c>
      <c r="G359" s="12">
        <v>293566</v>
      </c>
      <c r="H359" s="11">
        <v>1052</v>
      </c>
      <c r="I359" s="11">
        <v>93.9</v>
      </c>
      <c r="J359" s="17">
        <f>VLOOKUP(D359,'Figure 30 '!$B$4:$M$38,10,0)</f>
        <v>41.9</v>
      </c>
      <c r="K359" s="18">
        <v>0.7</v>
      </c>
      <c r="L359" s="17">
        <f t="shared" si="5"/>
        <v>29.33</v>
      </c>
    </row>
    <row r="360" spans="2:12" x14ac:dyDescent="0.25">
      <c r="B360" s="11">
        <v>358</v>
      </c>
      <c r="C360" s="14" t="s">
        <v>175</v>
      </c>
      <c r="D360" s="14" t="s">
        <v>12</v>
      </c>
      <c r="E360" s="12">
        <v>130442</v>
      </c>
      <c r="F360" s="13" t="s">
        <v>36</v>
      </c>
      <c r="G360" s="12">
        <v>130442</v>
      </c>
      <c r="H360" s="11">
        <v>1014</v>
      </c>
      <c r="I360" s="11">
        <v>85.48</v>
      </c>
      <c r="J360" s="17">
        <f>VLOOKUP(D360,'Figure 30 '!$B$4:$M$38,10,0)</f>
        <v>46.3</v>
      </c>
      <c r="K360" s="18">
        <v>0.7</v>
      </c>
      <c r="L360" s="17">
        <f t="shared" si="5"/>
        <v>32.409999999999997</v>
      </c>
    </row>
    <row r="361" spans="2:12" x14ac:dyDescent="0.25">
      <c r="B361" s="11">
        <v>359</v>
      </c>
      <c r="C361" s="14" t="s">
        <v>174</v>
      </c>
      <c r="D361" s="14" t="s">
        <v>6</v>
      </c>
      <c r="E361" s="12">
        <v>130327</v>
      </c>
      <c r="F361" s="13" t="s">
        <v>36</v>
      </c>
      <c r="G361" s="12">
        <v>130327</v>
      </c>
      <c r="H361" s="11">
        <v>926</v>
      </c>
      <c r="I361" s="11">
        <v>81.99</v>
      </c>
      <c r="J361" s="17">
        <f>VLOOKUP(D361,'Figure 30 '!$B$4:$M$38,10,0)</f>
        <v>49.3</v>
      </c>
      <c r="K361" s="18">
        <v>0.7</v>
      </c>
      <c r="L361" s="17">
        <f t="shared" si="5"/>
        <v>34.51</v>
      </c>
    </row>
    <row r="362" spans="2:12" x14ac:dyDescent="0.25">
      <c r="B362" s="11">
        <v>360</v>
      </c>
      <c r="C362" s="14" t="s">
        <v>173</v>
      </c>
      <c r="D362" s="14" t="s">
        <v>9</v>
      </c>
      <c r="E362" s="12">
        <v>130325</v>
      </c>
      <c r="F362" s="13" t="s">
        <v>36</v>
      </c>
      <c r="G362" s="12">
        <v>182811</v>
      </c>
      <c r="H362" s="11">
        <v>881</v>
      </c>
      <c r="I362" s="11">
        <v>88.43</v>
      </c>
      <c r="J362" s="17">
        <f>VLOOKUP(D362,'Figure 30 '!$B$4:$M$38,10,0)</f>
        <v>30.3</v>
      </c>
      <c r="K362" s="18">
        <v>0.7</v>
      </c>
      <c r="L362" s="17">
        <f t="shared" si="5"/>
        <v>21.21</v>
      </c>
    </row>
    <row r="363" spans="2:12" x14ac:dyDescent="0.25">
      <c r="B363" s="11">
        <v>361</v>
      </c>
      <c r="C363" s="14" t="s">
        <v>172</v>
      </c>
      <c r="D363" s="14" t="s">
        <v>9</v>
      </c>
      <c r="E363" s="12">
        <v>129479</v>
      </c>
      <c r="F363" s="13" t="s">
        <v>36</v>
      </c>
      <c r="G363" s="12">
        <v>129479</v>
      </c>
      <c r="H363" s="11">
        <v>919</v>
      </c>
      <c r="I363" s="11">
        <v>86.8</v>
      </c>
      <c r="J363" s="17">
        <f>VLOOKUP(D363,'Figure 30 '!$B$4:$M$38,10,0)</f>
        <v>30.3</v>
      </c>
      <c r="K363" s="18">
        <v>0.7</v>
      </c>
      <c r="L363" s="17">
        <f t="shared" si="5"/>
        <v>21.21</v>
      </c>
    </row>
    <row r="364" spans="2:12" x14ac:dyDescent="0.25">
      <c r="B364" s="11">
        <v>362</v>
      </c>
      <c r="C364" s="14" t="s">
        <v>171</v>
      </c>
      <c r="D364" s="14" t="s">
        <v>4</v>
      </c>
      <c r="E364" s="12">
        <v>129441</v>
      </c>
      <c r="F364" s="13" t="s">
        <v>36</v>
      </c>
      <c r="G364" s="12">
        <v>129441</v>
      </c>
      <c r="H364" s="11">
        <v>915</v>
      </c>
      <c r="I364" s="11">
        <v>77.650000000000006</v>
      </c>
      <c r="J364" s="17">
        <f>VLOOKUP(D364,'Figure 30 '!$B$4:$M$38,10,0)</f>
        <v>36.4</v>
      </c>
      <c r="K364" s="18">
        <v>0.7</v>
      </c>
      <c r="L364" s="17">
        <f t="shared" si="5"/>
        <v>25.479999999999997</v>
      </c>
    </row>
    <row r="365" spans="2:12" x14ac:dyDescent="0.25">
      <c r="B365" s="11">
        <v>363</v>
      </c>
      <c r="C365" s="14" t="s">
        <v>170</v>
      </c>
      <c r="D365" s="14" t="s">
        <v>22</v>
      </c>
      <c r="E365" s="12">
        <v>128730</v>
      </c>
      <c r="F365" s="13" t="s">
        <v>36</v>
      </c>
      <c r="G365" s="12">
        <v>131121</v>
      </c>
      <c r="H365" s="11">
        <v>884</v>
      </c>
      <c r="I365" s="11">
        <v>81.58</v>
      </c>
      <c r="J365" s="17">
        <f>VLOOKUP(D365,'Figure 30 '!$B$4:$M$38,10,0)</f>
        <v>34.6</v>
      </c>
      <c r="K365" s="18">
        <v>0.7</v>
      </c>
      <c r="L365" s="17">
        <f t="shared" si="5"/>
        <v>24.22</v>
      </c>
    </row>
    <row r="366" spans="2:12" x14ac:dyDescent="0.25">
      <c r="B366" s="11">
        <v>364</v>
      </c>
      <c r="C366" s="14" t="s">
        <v>169</v>
      </c>
      <c r="D366" s="14" t="s">
        <v>20</v>
      </c>
      <c r="E366" s="12">
        <v>128137</v>
      </c>
      <c r="F366" s="13" t="s">
        <v>36</v>
      </c>
      <c r="G366" s="12">
        <v>128137</v>
      </c>
      <c r="H366" s="11">
        <v>890</v>
      </c>
      <c r="I366" s="11">
        <v>83.55</v>
      </c>
      <c r="J366" s="17">
        <f>VLOOKUP(D366,'Figure 30 '!$B$4:$M$38,10,0)</f>
        <v>30.6</v>
      </c>
      <c r="K366" s="18">
        <v>0.7</v>
      </c>
      <c r="L366" s="17">
        <f t="shared" si="5"/>
        <v>21.419999999999998</v>
      </c>
    </row>
    <row r="367" spans="2:12" x14ac:dyDescent="0.25">
      <c r="B367" s="11">
        <v>365</v>
      </c>
      <c r="C367" s="14" t="s">
        <v>168</v>
      </c>
      <c r="D367" s="14" t="s">
        <v>10</v>
      </c>
      <c r="E367" s="12">
        <v>128095</v>
      </c>
      <c r="F367" s="13" t="s">
        <v>36</v>
      </c>
      <c r="G367" s="12">
        <v>128575</v>
      </c>
      <c r="H367" s="11">
        <v>894</v>
      </c>
      <c r="I367" s="11">
        <v>84.56</v>
      </c>
      <c r="J367" s="17">
        <f>VLOOKUP(D367,'Figure 30 '!$B$4:$M$38,10,0)</f>
        <v>31</v>
      </c>
      <c r="K367" s="18">
        <v>0.7</v>
      </c>
      <c r="L367" s="17">
        <f t="shared" si="5"/>
        <v>21.7</v>
      </c>
    </row>
    <row r="368" spans="2:12" x14ac:dyDescent="0.25">
      <c r="B368" s="11">
        <v>366</v>
      </c>
      <c r="C368" s="14" t="s">
        <v>167</v>
      </c>
      <c r="D368" s="14" t="s">
        <v>9</v>
      </c>
      <c r="E368" s="12">
        <v>127988</v>
      </c>
      <c r="F368" s="13" t="s">
        <v>36</v>
      </c>
      <c r="G368" s="12">
        <v>160146</v>
      </c>
      <c r="H368" s="11">
        <v>893</v>
      </c>
      <c r="I368" s="11">
        <v>72.73</v>
      </c>
      <c r="J368" s="17">
        <f>VLOOKUP(D368,'Figure 30 '!$B$4:$M$38,10,0)</f>
        <v>30.3</v>
      </c>
      <c r="K368" s="18">
        <v>0.7</v>
      </c>
      <c r="L368" s="17">
        <f t="shared" si="5"/>
        <v>21.21</v>
      </c>
    </row>
    <row r="369" spans="2:12" x14ac:dyDescent="0.25">
      <c r="B369" s="11">
        <v>367</v>
      </c>
      <c r="C369" s="14" t="s">
        <v>166</v>
      </c>
      <c r="D369" s="14" t="s">
        <v>23</v>
      </c>
      <c r="E369" s="12">
        <v>127167</v>
      </c>
      <c r="F369" s="13" t="s">
        <v>36</v>
      </c>
      <c r="G369" s="12">
        <v>127167</v>
      </c>
      <c r="H369" s="11">
        <v>901</v>
      </c>
      <c r="I369" s="11">
        <v>75.09</v>
      </c>
      <c r="J369" s="17">
        <f>VLOOKUP(D369,'Figure 30 '!$B$4:$M$38,10,0)</f>
        <v>35.700000000000003</v>
      </c>
      <c r="K369" s="18">
        <v>0.7</v>
      </c>
      <c r="L369" s="17">
        <f t="shared" si="5"/>
        <v>24.990000000000002</v>
      </c>
    </row>
    <row r="370" spans="2:12" x14ac:dyDescent="0.25">
      <c r="B370" s="11">
        <v>368</v>
      </c>
      <c r="C370" s="14" t="s">
        <v>165</v>
      </c>
      <c r="D370" s="14" t="s">
        <v>9</v>
      </c>
      <c r="E370" s="12">
        <v>126851</v>
      </c>
      <c r="F370" s="13" t="s">
        <v>36</v>
      </c>
      <c r="G370" s="12">
        <v>197046</v>
      </c>
      <c r="H370" s="11">
        <v>912</v>
      </c>
      <c r="I370" s="11">
        <v>85.43</v>
      </c>
      <c r="J370" s="17">
        <f>VLOOKUP(D370,'Figure 30 '!$B$4:$M$38,10,0)</f>
        <v>30.3</v>
      </c>
      <c r="K370" s="18">
        <v>0.7</v>
      </c>
      <c r="L370" s="17">
        <f t="shared" si="5"/>
        <v>21.21</v>
      </c>
    </row>
    <row r="371" spans="2:12" x14ac:dyDescent="0.25">
      <c r="B371" s="11">
        <v>369</v>
      </c>
      <c r="C371" s="14" t="s">
        <v>164</v>
      </c>
      <c r="D371" s="14" t="s">
        <v>14</v>
      </c>
      <c r="E371" s="12">
        <v>126270</v>
      </c>
      <c r="F371" s="13" t="s">
        <v>36</v>
      </c>
      <c r="G371" s="12">
        <v>126270</v>
      </c>
      <c r="H371" s="11">
        <v>1009</v>
      </c>
      <c r="I371" s="11">
        <v>74.87</v>
      </c>
      <c r="J371" s="17">
        <f>VLOOKUP(D371,'Figure 30 '!$B$4:$M$38,10,0)</f>
        <v>37</v>
      </c>
      <c r="K371" s="18">
        <v>0.7</v>
      </c>
      <c r="L371" s="17">
        <f t="shared" si="5"/>
        <v>25.9</v>
      </c>
    </row>
    <row r="372" spans="2:12" x14ac:dyDescent="0.25">
      <c r="B372" s="11">
        <v>370</v>
      </c>
      <c r="C372" s="14" t="s">
        <v>163</v>
      </c>
      <c r="D372" s="14" t="s">
        <v>10</v>
      </c>
      <c r="E372" s="12">
        <v>126200</v>
      </c>
      <c r="F372" s="13" t="s">
        <v>36</v>
      </c>
      <c r="G372" s="12">
        <v>126200</v>
      </c>
      <c r="H372" s="11">
        <v>796</v>
      </c>
      <c r="I372" s="11">
        <v>80.92</v>
      </c>
      <c r="J372" s="17">
        <f>VLOOKUP(D372,'Figure 30 '!$B$4:$M$38,10,0)</f>
        <v>31</v>
      </c>
      <c r="K372" s="18">
        <v>0.7</v>
      </c>
      <c r="L372" s="17">
        <f t="shared" si="5"/>
        <v>21.7</v>
      </c>
    </row>
    <row r="373" spans="2:12" x14ac:dyDescent="0.25">
      <c r="B373" s="11">
        <v>371</v>
      </c>
      <c r="C373" s="14" t="s">
        <v>162</v>
      </c>
      <c r="D373" s="14" t="s">
        <v>5</v>
      </c>
      <c r="E373" s="12">
        <v>126158</v>
      </c>
      <c r="F373" s="13" t="s">
        <v>36</v>
      </c>
      <c r="G373" s="12">
        <v>126158</v>
      </c>
      <c r="H373" s="11">
        <v>859</v>
      </c>
      <c r="I373" s="11">
        <v>84.91</v>
      </c>
      <c r="J373" s="17">
        <f>VLOOKUP(D373,'Figure 30 '!$B$4:$M$38,10,0)</f>
        <v>41.2</v>
      </c>
      <c r="K373" s="18">
        <v>0.7</v>
      </c>
      <c r="L373" s="17">
        <f t="shared" si="5"/>
        <v>28.84</v>
      </c>
    </row>
    <row r="374" spans="2:12" x14ac:dyDescent="0.25">
      <c r="B374" s="11">
        <v>372</v>
      </c>
      <c r="C374" s="14" t="s">
        <v>161</v>
      </c>
      <c r="D374" s="14" t="s">
        <v>11</v>
      </c>
      <c r="E374" s="12">
        <v>125989</v>
      </c>
      <c r="F374" s="13" t="s">
        <v>36</v>
      </c>
      <c r="G374" s="12">
        <v>133229</v>
      </c>
      <c r="H374" s="11">
        <v>865</v>
      </c>
      <c r="I374" s="11">
        <v>75.569999999999993</v>
      </c>
      <c r="J374" s="17">
        <f>VLOOKUP(D374,'Figure 30 '!$B$4:$M$38,10,0)</f>
        <v>39.1</v>
      </c>
      <c r="K374" s="18">
        <v>0.7</v>
      </c>
      <c r="L374" s="17">
        <f t="shared" si="5"/>
        <v>27.37</v>
      </c>
    </row>
    <row r="375" spans="2:12" x14ac:dyDescent="0.25">
      <c r="B375" s="11">
        <v>373</v>
      </c>
      <c r="C375" s="14" t="s">
        <v>160</v>
      </c>
      <c r="D375" s="14" t="s">
        <v>14</v>
      </c>
      <c r="E375" s="12">
        <v>125939</v>
      </c>
      <c r="F375" s="13" t="s">
        <v>36</v>
      </c>
      <c r="G375" s="12">
        <v>146988</v>
      </c>
      <c r="H375" s="11">
        <v>1014</v>
      </c>
      <c r="I375" s="11">
        <v>84.62</v>
      </c>
      <c r="J375" s="17">
        <f>VLOOKUP(D375,'Figure 30 '!$B$4:$M$38,10,0)</f>
        <v>37</v>
      </c>
      <c r="K375" s="18">
        <v>0.7</v>
      </c>
      <c r="L375" s="17">
        <f t="shared" si="5"/>
        <v>25.9</v>
      </c>
    </row>
    <row r="376" spans="2:12" x14ac:dyDescent="0.25">
      <c r="B376" s="11">
        <v>374</v>
      </c>
      <c r="C376" s="14" t="s">
        <v>159</v>
      </c>
      <c r="D376" s="14" t="s">
        <v>4</v>
      </c>
      <c r="E376" s="12">
        <v>125543</v>
      </c>
      <c r="F376" s="13" t="s">
        <v>36</v>
      </c>
      <c r="G376" s="12">
        <v>175474</v>
      </c>
      <c r="H376" s="11">
        <v>919</v>
      </c>
      <c r="I376" s="11">
        <v>87.33</v>
      </c>
      <c r="J376" s="17">
        <f>VLOOKUP(D376,'Figure 30 '!$B$4:$M$38,10,0)</f>
        <v>36.4</v>
      </c>
      <c r="K376" s="18">
        <v>0.7</v>
      </c>
      <c r="L376" s="17">
        <f t="shared" si="5"/>
        <v>25.479999999999997</v>
      </c>
    </row>
    <row r="377" spans="2:12" x14ac:dyDescent="0.25">
      <c r="B377" s="11">
        <v>375</v>
      </c>
      <c r="C377" s="14" t="s">
        <v>158</v>
      </c>
      <c r="D377" s="14" t="s">
        <v>6</v>
      </c>
      <c r="E377" s="12">
        <v>125497</v>
      </c>
      <c r="F377" s="13" t="s">
        <v>36</v>
      </c>
      <c r="G377" s="12">
        <v>133744</v>
      </c>
      <c r="H377" s="11">
        <v>915</v>
      </c>
      <c r="I377" s="11">
        <v>85.99</v>
      </c>
      <c r="J377" s="17">
        <f>VLOOKUP(D377,'Figure 30 '!$B$4:$M$38,10,0)</f>
        <v>49.3</v>
      </c>
      <c r="K377" s="18">
        <v>0.7</v>
      </c>
      <c r="L377" s="17">
        <f t="shared" si="5"/>
        <v>34.51</v>
      </c>
    </row>
    <row r="378" spans="2:12" x14ac:dyDescent="0.25">
      <c r="B378" s="11">
        <v>376</v>
      </c>
      <c r="C378" s="14" t="s">
        <v>157</v>
      </c>
      <c r="D378" s="14" t="s">
        <v>21</v>
      </c>
      <c r="E378" s="12">
        <v>125463</v>
      </c>
      <c r="F378" s="13" t="s">
        <v>36</v>
      </c>
      <c r="G378" s="12">
        <v>125463</v>
      </c>
      <c r="H378" s="11">
        <v>961</v>
      </c>
      <c r="I378" s="11">
        <v>84.91</v>
      </c>
      <c r="J378" s="17">
        <f>VLOOKUP(D378,'Figure 30 '!$B$4:$M$38,10,0)</f>
        <v>23.4</v>
      </c>
      <c r="K378" s="18">
        <v>0.7</v>
      </c>
      <c r="L378" s="17">
        <f t="shared" si="5"/>
        <v>16.38</v>
      </c>
    </row>
    <row r="379" spans="2:12" x14ac:dyDescent="0.25">
      <c r="B379" s="11">
        <v>377</v>
      </c>
      <c r="C379" s="14" t="s">
        <v>156</v>
      </c>
      <c r="D379" s="14" t="s">
        <v>13</v>
      </c>
      <c r="E379" s="12">
        <v>125306</v>
      </c>
      <c r="F379" s="13" t="s">
        <v>36</v>
      </c>
      <c r="G379" s="12">
        <v>165401</v>
      </c>
      <c r="H379" s="11">
        <v>1022</v>
      </c>
      <c r="I379" s="11">
        <v>93.55</v>
      </c>
      <c r="J379" s="17">
        <f>VLOOKUP(D379,'Figure 30 '!$B$4:$M$38,10,0)</f>
        <v>32.9</v>
      </c>
      <c r="K379" s="18">
        <v>0.7</v>
      </c>
      <c r="L379" s="17">
        <f t="shared" si="5"/>
        <v>23.029999999999998</v>
      </c>
    </row>
    <row r="380" spans="2:12" x14ac:dyDescent="0.25">
      <c r="B380" s="11">
        <v>378</v>
      </c>
      <c r="C380" s="14" t="s">
        <v>155</v>
      </c>
      <c r="D380" s="14" t="s">
        <v>4</v>
      </c>
      <c r="E380" s="12">
        <v>125254</v>
      </c>
      <c r="F380" s="13" t="s">
        <v>36</v>
      </c>
      <c r="G380" s="12">
        <v>144891</v>
      </c>
      <c r="H380" s="11">
        <v>981</v>
      </c>
      <c r="I380" s="11">
        <v>87.35</v>
      </c>
      <c r="J380" s="17">
        <f>VLOOKUP(D380,'Figure 30 '!$B$4:$M$38,10,0)</f>
        <v>36.4</v>
      </c>
      <c r="K380" s="18">
        <v>0.7</v>
      </c>
      <c r="L380" s="17">
        <f t="shared" si="5"/>
        <v>25.479999999999997</v>
      </c>
    </row>
    <row r="381" spans="2:12" x14ac:dyDescent="0.25">
      <c r="B381" s="11">
        <v>379</v>
      </c>
      <c r="C381" s="14" t="s">
        <v>154</v>
      </c>
      <c r="D381" s="14" t="s">
        <v>10</v>
      </c>
      <c r="E381" s="12">
        <v>125101</v>
      </c>
      <c r="F381" s="13" t="s">
        <v>36</v>
      </c>
      <c r="G381" s="12">
        <v>147515</v>
      </c>
      <c r="H381" s="11">
        <v>916</v>
      </c>
      <c r="I381" s="11">
        <v>86.18</v>
      </c>
      <c r="J381" s="17">
        <f>VLOOKUP(D381,'Figure 30 '!$B$4:$M$38,10,0)</f>
        <v>31</v>
      </c>
      <c r="K381" s="18">
        <v>0.7</v>
      </c>
      <c r="L381" s="17">
        <f t="shared" si="5"/>
        <v>21.7</v>
      </c>
    </row>
    <row r="382" spans="2:12" x14ac:dyDescent="0.25">
      <c r="B382" s="11">
        <v>380</v>
      </c>
      <c r="C382" s="14" t="s">
        <v>153</v>
      </c>
      <c r="D382" s="14" t="s">
        <v>4</v>
      </c>
      <c r="E382" s="12">
        <v>124939</v>
      </c>
      <c r="F382" s="13" t="s">
        <v>36</v>
      </c>
      <c r="G382" s="12">
        <v>124939</v>
      </c>
      <c r="H382" s="11">
        <v>908</v>
      </c>
      <c r="I382" s="11">
        <v>88.36</v>
      </c>
      <c r="J382" s="17">
        <f>VLOOKUP(D382,'Figure 30 '!$B$4:$M$38,10,0)</f>
        <v>36.4</v>
      </c>
      <c r="K382" s="18">
        <v>0.7</v>
      </c>
      <c r="L382" s="17">
        <f t="shared" si="5"/>
        <v>25.479999999999997</v>
      </c>
    </row>
    <row r="383" spans="2:12" x14ac:dyDescent="0.25">
      <c r="B383" s="11">
        <v>381</v>
      </c>
      <c r="C383" s="14" t="s">
        <v>152</v>
      </c>
      <c r="D383" s="14" t="s">
        <v>22</v>
      </c>
      <c r="E383" s="12">
        <v>124894</v>
      </c>
      <c r="F383" s="13" t="s">
        <v>36</v>
      </c>
      <c r="G383" s="12">
        <v>124894</v>
      </c>
      <c r="H383" s="11">
        <v>845</v>
      </c>
      <c r="I383" s="11">
        <v>85.2</v>
      </c>
      <c r="J383" s="17">
        <f>VLOOKUP(D383,'Figure 30 '!$B$4:$M$38,10,0)</f>
        <v>34.6</v>
      </c>
      <c r="K383" s="18">
        <v>0.7</v>
      </c>
      <c r="L383" s="17">
        <f t="shared" si="5"/>
        <v>24.22</v>
      </c>
    </row>
    <row r="384" spans="2:12" x14ac:dyDescent="0.25">
      <c r="B384" s="11">
        <v>382</v>
      </c>
      <c r="C384" s="14" t="s">
        <v>151</v>
      </c>
      <c r="D384" s="14" t="s">
        <v>4</v>
      </c>
      <c r="E384" s="12">
        <v>124577</v>
      </c>
      <c r="F384" s="13" t="s">
        <v>36</v>
      </c>
      <c r="G384" s="12">
        <v>124577</v>
      </c>
      <c r="H384" s="11">
        <v>870</v>
      </c>
      <c r="I384" s="11">
        <v>87.89</v>
      </c>
      <c r="J384" s="17">
        <f>VLOOKUP(D384,'Figure 30 '!$B$4:$M$38,10,0)</f>
        <v>36.4</v>
      </c>
      <c r="K384" s="18">
        <v>0.7</v>
      </c>
      <c r="L384" s="17">
        <f t="shared" si="5"/>
        <v>25.479999999999997</v>
      </c>
    </row>
    <row r="385" spans="2:12" x14ac:dyDescent="0.25">
      <c r="B385" s="11">
        <v>383</v>
      </c>
      <c r="C385" s="14" t="s">
        <v>150</v>
      </c>
      <c r="D385" s="14" t="s">
        <v>12</v>
      </c>
      <c r="E385" s="12">
        <v>123667</v>
      </c>
      <c r="F385" s="13" t="s">
        <v>36</v>
      </c>
      <c r="G385" s="12">
        <v>123667</v>
      </c>
      <c r="H385" s="11">
        <v>1001</v>
      </c>
      <c r="I385" s="11">
        <v>89.93</v>
      </c>
      <c r="J385" s="17">
        <f>VLOOKUP(D385,'Figure 30 '!$B$4:$M$38,10,0)</f>
        <v>46.3</v>
      </c>
      <c r="K385" s="18">
        <v>0.7</v>
      </c>
      <c r="L385" s="17">
        <f t="shared" si="5"/>
        <v>32.409999999999997</v>
      </c>
    </row>
    <row r="386" spans="2:12" x14ac:dyDescent="0.25">
      <c r="B386" s="11">
        <v>384</v>
      </c>
      <c r="C386" s="14" t="s">
        <v>149</v>
      </c>
      <c r="D386" s="14" t="s">
        <v>29</v>
      </c>
      <c r="E386" s="12">
        <v>122834</v>
      </c>
      <c r="F386" s="13" t="s">
        <v>36</v>
      </c>
      <c r="G386" s="12">
        <v>122834</v>
      </c>
      <c r="H386" s="11">
        <v>910</v>
      </c>
      <c r="I386" s="11">
        <v>86.03</v>
      </c>
      <c r="J386" s="17">
        <f>VLOOKUP(D386,'Figure 30 '!$B$4:$M$38,10,0)</f>
        <v>21.2</v>
      </c>
      <c r="K386" s="18">
        <v>0.7</v>
      </c>
      <c r="L386" s="17">
        <f t="shared" si="5"/>
        <v>14.839999999999998</v>
      </c>
    </row>
    <row r="387" spans="2:12" x14ac:dyDescent="0.25">
      <c r="B387" s="11">
        <v>385</v>
      </c>
      <c r="C387" s="14" t="s">
        <v>148</v>
      </c>
      <c r="D387" s="14" t="s">
        <v>6</v>
      </c>
      <c r="E387" s="12">
        <v>122344</v>
      </c>
      <c r="F387" s="13" t="s">
        <v>36</v>
      </c>
      <c r="G387" s="12">
        <v>140344</v>
      </c>
      <c r="H387" s="11">
        <v>912</v>
      </c>
      <c r="I387" s="11">
        <v>84.46</v>
      </c>
      <c r="J387" s="17">
        <f>VLOOKUP(D387,'Figure 30 '!$B$4:$M$38,10,0)</f>
        <v>49.3</v>
      </c>
      <c r="K387" s="18">
        <v>0.7</v>
      </c>
      <c r="L387" s="17">
        <f t="shared" si="5"/>
        <v>34.51</v>
      </c>
    </row>
    <row r="388" spans="2:12" x14ac:dyDescent="0.25">
      <c r="B388" s="11">
        <v>386</v>
      </c>
      <c r="C388" s="14" t="s">
        <v>147</v>
      </c>
      <c r="D388" s="14" t="s">
        <v>14</v>
      </c>
      <c r="E388" s="12">
        <v>121874</v>
      </c>
      <c r="F388" s="13" t="s">
        <v>36</v>
      </c>
      <c r="G388" s="12">
        <v>121874</v>
      </c>
      <c r="H388" s="11">
        <v>958</v>
      </c>
      <c r="I388" s="11">
        <v>71.069999999999993</v>
      </c>
      <c r="J388" s="17">
        <f>VLOOKUP(D388,'Figure 30 '!$B$4:$M$38,10,0)</f>
        <v>37</v>
      </c>
      <c r="K388" s="18">
        <v>0.7</v>
      </c>
      <c r="L388" s="17">
        <f t="shared" ref="L388:L451" si="6">J388*K388</f>
        <v>25.9</v>
      </c>
    </row>
    <row r="389" spans="2:12" x14ac:dyDescent="0.25">
      <c r="B389" s="11">
        <v>387</v>
      </c>
      <c r="C389" s="14" t="s">
        <v>146</v>
      </c>
      <c r="D389" s="14" t="s">
        <v>23</v>
      </c>
      <c r="E389" s="12">
        <v>121870</v>
      </c>
      <c r="F389" s="13" t="s">
        <v>36</v>
      </c>
      <c r="G389" s="12">
        <v>121870</v>
      </c>
      <c r="H389" s="11">
        <v>879</v>
      </c>
      <c r="I389" s="11">
        <v>84.72</v>
      </c>
      <c r="J389" s="17">
        <f>VLOOKUP(D389,'Figure 30 '!$B$4:$M$38,10,0)</f>
        <v>35.700000000000003</v>
      </c>
      <c r="K389" s="18">
        <v>0.7</v>
      </c>
      <c r="L389" s="17">
        <f t="shared" si="6"/>
        <v>24.990000000000002</v>
      </c>
    </row>
    <row r="390" spans="2:12" x14ac:dyDescent="0.25">
      <c r="B390" s="11">
        <v>388</v>
      </c>
      <c r="C390" s="14" t="s">
        <v>145</v>
      </c>
      <c r="D390" s="14" t="s">
        <v>25</v>
      </c>
      <c r="E390" s="12">
        <v>121623</v>
      </c>
      <c r="F390" s="13" t="s">
        <v>36</v>
      </c>
      <c r="G390" s="12">
        <v>121623</v>
      </c>
      <c r="H390" s="11">
        <v>912</v>
      </c>
      <c r="I390" s="11">
        <v>82.45</v>
      </c>
      <c r="J390" s="17">
        <f>VLOOKUP(D390,'Figure 30 '!$B$4:$M$38,10,0)</f>
        <v>36.5</v>
      </c>
      <c r="K390" s="18">
        <v>0.7</v>
      </c>
      <c r="L390" s="17">
        <f t="shared" si="6"/>
        <v>25.549999999999997</v>
      </c>
    </row>
    <row r="391" spans="2:12" x14ac:dyDescent="0.25">
      <c r="B391" s="11">
        <v>389</v>
      </c>
      <c r="C391" s="14" t="s">
        <v>144</v>
      </c>
      <c r="D391" s="14" t="s">
        <v>4</v>
      </c>
      <c r="E391" s="12">
        <v>121592</v>
      </c>
      <c r="F391" s="13" t="s">
        <v>36</v>
      </c>
      <c r="G391" s="12">
        <v>121592</v>
      </c>
      <c r="H391" s="11">
        <v>986</v>
      </c>
      <c r="I391" s="11">
        <v>91.99</v>
      </c>
      <c r="J391" s="17">
        <f>VLOOKUP(D391,'Figure 30 '!$B$4:$M$38,10,0)</f>
        <v>36.4</v>
      </c>
      <c r="K391" s="18">
        <v>0.7</v>
      </c>
      <c r="L391" s="17">
        <f t="shared" si="6"/>
        <v>25.479999999999997</v>
      </c>
    </row>
    <row r="392" spans="2:12" x14ac:dyDescent="0.25">
      <c r="B392" s="11">
        <v>390</v>
      </c>
      <c r="C392" s="14" t="s">
        <v>143</v>
      </c>
      <c r="D392" s="14" t="s">
        <v>4</v>
      </c>
      <c r="E392" s="12">
        <v>121110</v>
      </c>
      <c r="F392" s="13" t="s">
        <v>36</v>
      </c>
      <c r="G392" s="12">
        <v>121110</v>
      </c>
      <c r="H392" s="11">
        <v>938</v>
      </c>
      <c r="I392" s="11">
        <v>88.26</v>
      </c>
      <c r="J392" s="17">
        <f>VLOOKUP(D392,'Figure 30 '!$B$4:$M$38,10,0)</f>
        <v>36.4</v>
      </c>
      <c r="K392" s="18">
        <v>0.7</v>
      </c>
      <c r="L392" s="17">
        <f t="shared" si="6"/>
        <v>25.479999999999997</v>
      </c>
    </row>
    <row r="393" spans="2:12" x14ac:dyDescent="0.25">
      <c r="B393" s="11">
        <v>391</v>
      </c>
      <c r="C393" s="14" t="s">
        <v>142</v>
      </c>
      <c r="D393" s="14" t="s">
        <v>11</v>
      </c>
      <c r="E393" s="12">
        <v>121106</v>
      </c>
      <c r="F393" s="13" t="s">
        <v>36</v>
      </c>
      <c r="G393" s="12">
        <v>121106</v>
      </c>
      <c r="H393" s="11">
        <v>922</v>
      </c>
      <c r="I393" s="11">
        <v>79.44</v>
      </c>
      <c r="J393" s="17">
        <f>VLOOKUP(D393,'Figure 30 '!$B$4:$M$38,10,0)</f>
        <v>39.1</v>
      </c>
      <c r="K393" s="18">
        <v>0.7</v>
      </c>
      <c r="L393" s="17">
        <f t="shared" si="6"/>
        <v>27.37</v>
      </c>
    </row>
    <row r="394" spans="2:12" x14ac:dyDescent="0.25">
      <c r="B394" s="11">
        <v>392</v>
      </c>
      <c r="C394" s="14" t="s">
        <v>141</v>
      </c>
      <c r="D394" s="14" t="s">
        <v>4</v>
      </c>
      <c r="E394" s="12">
        <v>121067</v>
      </c>
      <c r="F394" s="13" t="s">
        <v>36</v>
      </c>
      <c r="G394" s="12">
        <v>126894</v>
      </c>
      <c r="H394" s="11">
        <v>942</v>
      </c>
      <c r="I394" s="11">
        <v>82.09</v>
      </c>
      <c r="J394" s="17">
        <f>VLOOKUP(D394,'Figure 30 '!$B$4:$M$38,10,0)</f>
        <v>36.4</v>
      </c>
      <c r="K394" s="18">
        <v>0.7</v>
      </c>
      <c r="L394" s="17">
        <f t="shared" si="6"/>
        <v>25.479999999999997</v>
      </c>
    </row>
    <row r="395" spans="2:12" x14ac:dyDescent="0.25">
      <c r="B395" s="11">
        <v>393</v>
      </c>
      <c r="C395" s="14" t="s">
        <v>140</v>
      </c>
      <c r="D395" s="14" t="s">
        <v>23</v>
      </c>
      <c r="E395" s="12">
        <v>120417</v>
      </c>
      <c r="F395" s="13" t="s">
        <v>36</v>
      </c>
      <c r="G395" s="12">
        <v>120417</v>
      </c>
      <c r="H395" s="11">
        <v>877</v>
      </c>
      <c r="I395" s="11">
        <v>81.67</v>
      </c>
      <c r="J395" s="17">
        <f>VLOOKUP(D395,'Figure 30 '!$B$4:$M$38,10,0)</f>
        <v>35.700000000000003</v>
      </c>
      <c r="K395" s="18">
        <v>0.7</v>
      </c>
      <c r="L395" s="17">
        <f t="shared" si="6"/>
        <v>24.990000000000002</v>
      </c>
    </row>
    <row r="396" spans="2:12" x14ac:dyDescent="0.25">
      <c r="B396" s="11">
        <v>394</v>
      </c>
      <c r="C396" s="14" t="s">
        <v>139</v>
      </c>
      <c r="D396" s="14" t="s">
        <v>9</v>
      </c>
      <c r="E396" s="12">
        <v>120400</v>
      </c>
      <c r="F396" s="13" t="s">
        <v>36</v>
      </c>
      <c r="G396" s="12">
        <v>133078</v>
      </c>
      <c r="H396" s="11">
        <v>916</v>
      </c>
      <c r="I396" s="11">
        <v>84.26</v>
      </c>
      <c r="J396" s="17">
        <f>VLOOKUP(D396,'Figure 30 '!$B$4:$M$38,10,0)</f>
        <v>30.3</v>
      </c>
      <c r="K396" s="18">
        <v>0.7</v>
      </c>
      <c r="L396" s="17">
        <f t="shared" si="6"/>
        <v>21.21</v>
      </c>
    </row>
    <row r="397" spans="2:12" x14ac:dyDescent="0.25">
      <c r="B397" s="11">
        <v>395</v>
      </c>
      <c r="C397" s="14" t="s">
        <v>138</v>
      </c>
      <c r="D397" s="14" t="s">
        <v>4</v>
      </c>
      <c r="E397" s="12">
        <v>120345</v>
      </c>
      <c r="F397" s="13" t="s">
        <v>36</v>
      </c>
      <c r="G397" s="12">
        <v>120345</v>
      </c>
      <c r="H397" s="11">
        <v>982</v>
      </c>
      <c r="I397" s="11">
        <v>90.06</v>
      </c>
      <c r="J397" s="17">
        <f>VLOOKUP(D397,'Figure 30 '!$B$4:$M$38,10,0)</f>
        <v>36.4</v>
      </c>
      <c r="K397" s="18">
        <v>0.7</v>
      </c>
      <c r="L397" s="17">
        <f t="shared" si="6"/>
        <v>25.479999999999997</v>
      </c>
    </row>
    <row r="398" spans="2:12" x14ac:dyDescent="0.25">
      <c r="B398" s="11">
        <v>396</v>
      </c>
      <c r="C398" s="14" t="s">
        <v>137</v>
      </c>
      <c r="D398" s="14" t="s">
        <v>7</v>
      </c>
      <c r="E398" s="12">
        <v>120195</v>
      </c>
      <c r="F398" s="13" t="s">
        <v>36</v>
      </c>
      <c r="G398" s="12">
        <v>149170</v>
      </c>
      <c r="H398" s="11">
        <v>966</v>
      </c>
      <c r="I398" s="11">
        <v>92.17</v>
      </c>
      <c r="J398" s="17">
        <f>VLOOKUP(D398,'Figure 30 '!$B$4:$M$38,10,0)</f>
        <v>44.3</v>
      </c>
      <c r="K398" s="18">
        <v>0.7</v>
      </c>
      <c r="L398" s="17">
        <f t="shared" si="6"/>
        <v>31.009999999999994</v>
      </c>
    </row>
    <row r="399" spans="2:12" x14ac:dyDescent="0.25">
      <c r="B399" s="11">
        <v>397</v>
      </c>
      <c r="C399" s="14" t="s">
        <v>136</v>
      </c>
      <c r="D399" s="14" t="s">
        <v>11</v>
      </c>
      <c r="E399" s="12">
        <v>119856</v>
      </c>
      <c r="F399" s="13" t="s">
        <v>36</v>
      </c>
      <c r="G399" s="12">
        <v>120147</v>
      </c>
      <c r="H399" s="11">
        <v>945</v>
      </c>
      <c r="I399" s="11">
        <v>74.23</v>
      </c>
      <c r="J399" s="17">
        <f>VLOOKUP(D399,'Figure 30 '!$B$4:$M$38,10,0)</f>
        <v>39.1</v>
      </c>
      <c r="K399" s="18">
        <v>0.7</v>
      </c>
      <c r="L399" s="17">
        <f t="shared" si="6"/>
        <v>27.37</v>
      </c>
    </row>
    <row r="400" spans="2:12" x14ac:dyDescent="0.25">
      <c r="B400" s="11">
        <v>398</v>
      </c>
      <c r="C400" s="14" t="s">
        <v>135</v>
      </c>
      <c r="D400" s="14" t="s">
        <v>12</v>
      </c>
      <c r="E400" s="12">
        <v>119105</v>
      </c>
      <c r="F400" s="13" t="s">
        <v>36</v>
      </c>
      <c r="G400" s="12">
        <v>119105</v>
      </c>
      <c r="H400" s="11">
        <v>989</v>
      </c>
      <c r="I400" s="11">
        <v>90.51</v>
      </c>
      <c r="J400" s="17">
        <f>VLOOKUP(D400,'Figure 30 '!$B$4:$M$38,10,0)</f>
        <v>46.3</v>
      </c>
      <c r="K400" s="18">
        <v>0.7</v>
      </c>
      <c r="L400" s="17">
        <f t="shared" si="6"/>
        <v>32.409999999999997</v>
      </c>
    </row>
    <row r="401" spans="2:12" x14ac:dyDescent="0.25">
      <c r="B401" s="11">
        <v>399</v>
      </c>
      <c r="C401" s="14" t="s">
        <v>134</v>
      </c>
      <c r="D401" s="14" t="s">
        <v>11</v>
      </c>
      <c r="E401" s="12">
        <v>119090</v>
      </c>
      <c r="F401" s="13" t="s">
        <v>36</v>
      </c>
      <c r="G401" s="12">
        <v>130030</v>
      </c>
      <c r="H401" s="11">
        <v>895</v>
      </c>
      <c r="I401" s="11">
        <v>79.12</v>
      </c>
      <c r="J401" s="17">
        <f>VLOOKUP(D401,'Figure 30 '!$B$4:$M$38,10,0)</f>
        <v>39.1</v>
      </c>
      <c r="K401" s="18">
        <v>0.7</v>
      </c>
      <c r="L401" s="17">
        <f t="shared" si="6"/>
        <v>27.37</v>
      </c>
    </row>
    <row r="402" spans="2:12" x14ac:dyDescent="0.25">
      <c r="B402" s="11">
        <v>400</v>
      </c>
      <c r="C402" s="14" t="s">
        <v>133</v>
      </c>
      <c r="D402" s="14" t="s">
        <v>4</v>
      </c>
      <c r="E402" s="12">
        <v>119040</v>
      </c>
      <c r="F402" s="13" t="s">
        <v>36</v>
      </c>
      <c r="G402" s="12">
        <v>119040</v>
      </c>
      <c r="H402" s="11">
        <v>949</v>
      </c>
      <c r="I402" s="11">
        <v>73.2</v>
      </c>
      <c r="J402" s="17">
        <f>VLOOKUP(D402,'Figure 30 '!$B$4:$M$38,10,0)</f>
        <v>36.4</v>
      </c>
      <c r="K402" s="18">
        <v>0.7</v>
      </c>
      <c r="L402" s="17">
        <f t="shared" si="6"/>
        <v>25.479999999999997</v>
      </c>
    </row>
    <row r="403" spans="2:12" x14ac:dyDescent="0.25">
      <c r="B403" s="11">
        <v>401</v>
      </c>
      <c r="C403" s="14" t="s">
        <v>132</v>
      </c>
      <c r="D403" s="14" t="s">
        <v>4</v>
      </c>
      <c r="E403" s="12">
        <v>118805</v>
      </c>
      <c r="F403" s="13" t="s">
        <v>36</v>
      </c>
      <c r="G403" s="12">
        <v>132016</v>
      </c>
      <c r="H403" s="11">
        <v>1007</v>
      </c>
      <c r="I403" s="11">
        <v>93.85</v>
      </c>
      <c r="J403" s="17">
        <f>VLOOKUP(D403,'Figure 30 '!$B$4:$M$38,10,0)</f>
        <v>36.4</v>
      </c>
      <c r="K403" s="18">
        <v>0.7</v>
      </c>
      <c r="L403" s="17">
        <f t="shared" si="6"/>
        <v>25.479999999999997</v>
      </c>
    </row>
    <row r="404" spans="2:12" x14ac:dyDescent="0.25">
      <c r="B404" s="11">
        <v>402</v>
      </c>
      <c r="C404" s="14" t="s">
        <v>131</v>
      </c>
      <c r="D404" s="14" t="s">
        <v>7</v>
      </c>
      <c r="E404" s="12">
        <v>118722</v>
      </c>
      <c r="F404" s="13" t="s">
        <v>36</v>
      </c>
      <c r="G404" s="12">
        <v>118722</v>
      </c>
      <c r="H404" s="11">
        <v>953</v>
      </c>
      <c r="I404" s="11">
        <v>85.77</v>
      </c>
      <c r="J404" s="17">
        <f>VLOOKUP(D404,'Figure 30 '!$B$4:$M$38,10,0)</f>
        <v>44.3</v>
      </c>
      <c r="K404" s="18">
        <v>0.7</v>
      </c>
      <c r="L404" s="17">
        <f t="shared" si="6"/>
        <v>31.009999999999994</v>
      </c>
    </row>
    <row r="405" spans="2:12" x14ac:dyDescent="0.25">
      <c r="B405" s="11">
        <v>403</v>
      </c>
      <c r="C405" s="14" t="s">
        <v>130</v>
      </c>
      <c r="D405" s="14" t="s">
        <v>9</v>
      </c>
      <c r="E405" s="12">
        <v>118517</v>
      </c>
      <c r="F405" s="13" t="s">
        <v>36</v>
      </c>
      <c r="G405" s="12">
        <v>131023</v>
      </c>
      <c r="H405" s="11">
        <v>894</v>
      </c>
      <c r="I405" s="11">
        <v>84.55</v>
      </c>
      <c r="J405" s="17">
        <f>VLOOKUP(D405,'Figure 30 '!$B$4:$M$38,10,0)</f>
        <v>30.3</v>
      </c>
      <c r="K405" s="18">
        <v>0.7</v>
      </c>
      <c r="L405" s="17">
        <f t="shared" si="6"/>
        <v>21.21</v>
      </c>
    </row>
    <row r="406" spans="2:12" x14ac:dyDescent="0.25">
      <c r="B406" s="11">
        <v>404</v>
      </c>
      <c r="C406" s="14" t="s">
        <v>129</v>
      </c>
      <c r="D406" s="14" t="s">
        <v>11</v>
      </c>
      <c r="E406" s="12">
        <v>118473</v>
      </c>
      <c r="F406" s="13" t="s">
        <v>36</v>
      </c>
      <c r="G406" s="12">
        <v>118473</v>
      </c>
      <c r="H406" s="11">
        <v>925</v>
      </c>
      <c r="I406" s="11">
        <v>73.58</v>
      </c>
      <c r="J406" s="17">
        <f>VLOOKUP(D406,'Figure 30 '!$B$4:$M$38,10,0)</f>
        <v>39.1</v>
      </c>
      <c r="K406" s="18">
        <v>0.7</v>
      </c>
      <c r="L406" s="17">
        <f t="shared" si="6"/>
        <v>27.37</v>
      </c>
    </row>
    <row r="407" spans="2:12" x14ac:dyDescent="0.25">
      <c r="B407" s="11">
        <v>405</v>
      </c>
      <c r="C407" s="14" t="s">
        <v>128</v>
      </c>
      <c r="D407" s="14" t="s">
        <v>13</v>
      </c>
      <c r="E407" s="12">
        <v>118401</v>
      </c>
      <c r="F407" s="13" t="s">
        <v>36</v>
      </c>
      <c r="G407" s="12">
        <v>118401</v>
      </c>
      <c r="H407" s="11">
        <v>1017</v>
      </c>
      <c r="I407" s="11">
        <v>90.25</v>
      </c>
      <c r="J407" s="17">
        <f>VLOOKUP(D407,'Figure 30 '!$B$4:$M$38,10,0)</f>
        <v>32.9</v>
      </c>
      <c r="K407" s="18">
        <v>0.7</v>
      </c>
      <c r="L407" s="17">
        <f t="shared" si="6"/>
        <v>23.029999999999998</v>
      </c>
    </row>
    <row r="408" spans="2:12" x14ac:dyDescent="0.25">
      <c r="B408" s="11">
        <v>406</v>
      </c>
      <c r="C408" s="14" t="s">
        <v>127</v>
      </c>
      <c r="D408" s="14" t="s">
        <v>6</v>
      </c>
      <c r="E408" s="12">
        <v>118302</v>
      </c>
      <c r="F408" s="13" t="s">
        <v>36</v>
      </c>
      <c r="G408" s="12">
        <v>118302</v>
      </c>
      <c r="H408" s="11">
        <v>903</v>
      </c>
      <c r="I408" s="11">
        <v>82.12</v>
      </c>
      <c r="J408" s="17">
        <f>VLOOKUP(D408,'Figure 30 '!$B$4:$M$38,10,0)</f>
        <v>49.3</v>
      </c>
      <c r="K408" s="18">
        <v>0.7</v>
      </c>
      <c r="L408" s="17">
        <f t="shared" si="6"/>
        <v>34.51</v>
      </c>
    </row>
    <row r="409" spans="2:12" x14ac:dyDescent="0.25">
      <c r="B409" s="11">
        <v>407</v>
      </c>
      <c r="C409" s="14" t="s">
        <v>126</v>
      </c>
      <c r="D409" s="14" t="s">
        <v>25</v>
      </c>
      <c r="E409" s="12">
        <v>118200</v>
      </c>
      <c r="F409" s="13" t="s">
        <v>36</v>
      </c>
      <c r="G409" s="12">
        <v>273502</v>
      </c>
      <c r="H409" s="11">
        <v>863</v>
      </c>
      <c r="I409" s="11">
        <v>89.48</v>
      </c>
      <c r="J409" s="17">
        <f>VLOOKUP(D409,'Figure 30 '!$B$4:$M$38,10,0)</f>
        <v>36.5</v>
      </c>
      <c r="K409" s="18">
        <v>0.7</v>
      </c>
      <c r="L409" s="17">
        <f t="shared" si="6"/>
        <v>25.549999999999997</v>
      </c>
    </row>
    <row r="410" spans="2:12" x14ac:dyDescent="0.25">
      <c r="B410" s="11">
        <v>408</v>
      </c>
      <c r="C410" s="14" t="s">
        <v>125</v>
      </c>
      <c r="D410" s="14" t="s">
        <v>14</v>
      </c>
      <c r="E410" s="12">
        <v>118167</v>
      </c>
      <c r="F410" s="13" t="s">
        <v>36</v>
      </c>
      <c r="G410" s="12">
        <v>118167</v>
      </c>
      <c r="H410" s="11">
        <v>1001</v>
      </c>
      <c r="I410" s="11">
        <v>81.64</v>
      </c>
      <c r="J410" s="17">
        <f>VLOOKUP(D410,'Figure 30 '!$B$4:$M$38,10,0)</f>
        <v>37</v>
      </c>
      <c r="K410" s="18">
        <v>0.7</v>
      </c>
      <c r="L410" s="17">
        <f t="shared" si="6"/>
        <v>25.9</v>
      </c>
    </row>
    <row r="411" spans="2:12" x14ac:dyDescent="0.25">
      <c r="B411" s="11">
        <v>409</v>
      </c>
      <c r="C411" s="14" t="s">
        <v>124</v>
      </c>
      <c r="D411" s="14" t="s">
        <v>15</v>
      </c>
      <c r="E411" s="12">
        <v>118162</v>
      </c>
      <c r="F411" s="13" t="s">
        <v>36</v>
      </c>
      <c r="G411" s="12">
        <v>177557</v>
      </c>
      <c r="H411" s="11">
        <v>962</v>
      </c>
      <c r="I411" s="11">
        <v>88.09</v>
      </c>
      <c r="J411" s="17">
        <f>VLOOKUP(D411,'Figure 30 '!$B$4:$M$38,10,0)</f>
        <v>41.7</v>
      </c>
      <c r="K411" s="18">
        <v>0.7</v>
      </c>
      <c r="L411" s="17">
        <f t="shared" si="6"/>
        <v>29.19</v>
      </c>
    </row>
    <row r="412" spans="2:12" x14ac:dyDescent="0.25">
      <c r="B412" s="11">
        <v>410</v>
      </c>
      <c r="C412" s="14" t="s">
        <v>123</v>
      </c>
      <c r="D412" s="14" t="s">
        <v>11</v>
      </c>
      <c r="E412" s="12">
        <v>117992</v>
      </c>
      <c r="F412" s="13" t="s">
        <v>36</v>
      </c>
      <c r="G412" s="12">
        <v>117992</v>
      </c>
      <c r="H412" s="11">
        <v>932</v>
      </c>
      <c r="I412" s="11">
        <v>80.25</v>
      </c>
      <c r="J412" s="17">
        <f>VLOOKUP(D412,'Figure 30 '!$B$4:$M$38,10,0)</f>
        <v>39.1</v>
      </c>
      <c r="K412" s="18">
        <v>0.7</v>
      </c>
      <c r="L412" s="17">
        <f t="shared" si="6"/>
        <v>27.37</v>
      </c>
    </row>
    <row r="413" spans="2:12" x14ac:dyDescent="0.25">
      <c r="B413" s="11">
        <v>411</v>
      </c>
      <c r="C413" s="14" t="s">
        <v>122</v>
      </c>
      <c r="D413" s="14" t="s">
        <v>10</v>
      </c>
      <c r="E413" s="12">
        <v>117988</v>
      </c>
      <c r="F413" s="13" t="s">
        <v>36</v>
      </c>
      <c r="G413" s="12">
        <v>117988</v>
      </c>
      <c r="H413" s="11">
        <v>912</v>
      </c>
      <c r="I413" s="11">
        <v>87.01</v>
      </c>
      <c r="J413" s="17">
        <f>VLOOKUP(D413,'Figure 30 '!$B$4:$M$38,10,0)</f>
        <v>31</v>
      </c>
      <c r="K413" s="18">
        <v>0.7</v>
      </c>
      <c r="L413" s="17">
        <f t="shared" si="6"/>
        <v>21.7</v>
      </c>
    </row>
    <row r="414" spans="2:12" x14ac:dyDescent="0.25">
      <c r="B414" s="11">
        <v>412</v>
      </c>
      <c r="C414" s="14" t="s">
        <v>121</v>
      </c>
      <c r="D414" s="14" t="s">
        <v>19</v>
      </c>
      <c r="E414" s="12">
        <v>117722</v>
      </c>
      <c r="F414" s="13" t="s">
        <v>36</v>
      </c>
      <c r="G414" s="12">
        <v>147137</v>
      </c>
      <c r="H414" s="11">
        <v>974</v>
      </c>
      <c r="I414" s="11">
        <v>89.15</v>
      </c>
      <c r="J414" s="17">
        <f>VLOOKUP(D414,'Figure 30 '!$B$4:$M$38,10,0)</f>
        <v>41.9</v>
      </c>
      <c r="K414" s="18">
        <v>0.7</v>
      </c>
      <c r="L414" s="17">
        <f t="shared" si="6"/>
        <v>29.33</v>
      </c>
    </row>
    <row r="415" spans="2:12" x14ac:dyDescent="0.25">
      <c r="B415" s="11">
        <v>413</v>
      </c>
      <c r="C415" s="14" t="s">
        <v>120</v>
      </c>
      <c r="D415" s="14" t="s">
        <v>12</v>
      </c>
      <c r="E415" s="12">
        <v>117630</v>
      </c>
      <c r="F415" s="13" t="s">
        <v>36</v>
      </c>
      <c r="G415" s="12">
        <v>117630</v>
      </c>
      <c r="H415" s="11">
        <v>1003</v>
      </c>
      <c r="I415" s="11">
        <v>91.35</v>
      </c>
      <c r="J415" s="17">
        <f>VLOOKUP(D415,'Figure 30 '!$B$4:$M$38,10,0)</f>
        <v>46.3</v>
      </c>
      <c r="K415" s="18">
        <v>0.7</v>
      </c>
      <c r="L415" s="17">
        <f t="shared" si="6"/>
        <v>32.409999999999997</v>
      </c>
    </row>
    <row r="416" spans="2:12" x14ac:dyDescent="0.25">
      <c r="B416" s="11">
        <v>414</v>
      </c>
      <c r="C416" s="14" t="s">
        <v>119</v>
      </c>
      <c r="D416" s="14" t="s">
        <v>14</v>
      </c>
      <c r="E416" s="12">
        <v>117167</v>
      </c>
      <c r="F416" s="13" t="s">
        <v>36</v>
      </c>
      <c r="G416" s="12">
        <v>139103</v>
      </c>
      <c r="H416" s="11">
        <v>971</v>
      </c>
      <c r="I416" s="11">
        <v>78.739999999999995</v>
      </c>
      <c r="J416" s="17">
        <f>VLOOKUP(D416,'Figure 30 '!$B$4:$M$38,10,0)</f>
        <v>37</v>
      </c>
      <c r="K416" s="18">
        <v>0.7</v>
      </c>
      <c r="L416" s="17">
        <f t="shared" si="6"/>
        <v>25.9</v>
      </c>
    </row>
    <row r="417" spans="2:12" x14ac:dyDescent="0.25">
      <c r="B417" s="11">
        <v>415</v>
      </c>
      <c r="C417" s="14" t="s">
        <v>118</v>
      </c>
      <c r="D417" s="14" t="s">
        <v>12</v>
      </c>
      <c r="E417" s="12">
        <v>116821</v>
      </c>
      <c r="F417" s="13" t="s">
        <v>36</v>
      </c>
      <c r="G417" s="12">
        <v>229507</v>
      </c>
      <c r="H417" s="11">
        <v>968</v>
      </c>
      <c r="I417" s="11">
        <v>87.4</v>
      </c>
      <c r="J417" s="17">
        <f>VLOOKUP(D417,'Figure 30 '!$B$4:$M$38,10,0)</f>
        <v>46.3</v>
      </c>
      <c r="K417" s="18">
        <v>0.7</v>
      </c>
      <c r="L417" s="17">
        <f t="shared" si="6"/>
        <v>32.409999999999997</v>
      </c>
    </row>
    <row r="418" spans="2:12" x14ac:dyDescent="0.25">
      <c r="B418" s="11">
        <v>416</v>
      </c>
      <c r="C418" s="14" t="s">
        <v>117</v>
      </c>
      <c r="D418" s="14" t="s">
        <v>20</v>
      </c>
      <c r="E418" s="12">
        <v>116747</v>
      </c>
      <c r="F418" s="13" t="s">
        <v>36</v>
      </c>
      <c r="G418" s="12">
        <v>116747</v>
      </c>
      <c r="H418" s="11">
        <v>891</v>
      </c>
      <c r="I418" s="11">
        <v>76.489999999999995</v>
      </c>
      <c r="J418" s="17">
        <f>VLOOKUP(D418,'Figure 30 '!$B$4:$M$38,10,0)</f>
        <v>30.6</v>
      </c>
      <c r="K418" s="18">
        <v>0.7</v>
      </c>
      <c r="L418" s="17">
        <f t="shared" si="6"/>
        <v>21.419999999999998</v>
      </c>
    </row>
    <row r="419" spans="2:12" x14ac:dyDescent="0.25">
      <c r="B419" s="11">
        <v>417</v>
      </c>
      <c r="C419" s="14" t="s">
        <v>116</v>
      </c>
      <c r="D419" s="14" t="s">
        <v>7</v>
      </c>
      <c r="E419" s="12">
        <v>116551</v>
      </c>
      <c r="F419" s="13" t="s">
        <v>36</v>
      </c>
      <c r="G419" s="12">
        <v>138464</v>
      </c>
      <c r="H419" s="11">
        <v>991</v>
      </c>
      <c r="I419" s="11">
        <v>91.95</v>
      </c>
      <c r="J419" s="17">
        <f>VLOOKUP(D419,'Figure 30 '!$B$4:$M$38,10,0)</f>
        <v>44.3</v>
      </c>
      <c r="K419" s="18">
        <v>0.7</v>
      </c>
      <c r="L419" s="17">
        <f t="shared" si="6"/>
        <v>31.009999999999994</v>
      </c>
    </row>
    <row r="420" spans="2:12" x14ac:dyDescent="0.25">
      <c r="B420" s="11">
        <v>418</v>
      </c>
      <c r="C420" s="14" t="s">
        <v>115</v>
      </c>
      <c r="D420" s="14" t="s">
        <v>4</v>
      </c>
      <c r="E420" s="12">
        <v>116541</v>
      </c>
      <c r="F420" s="13" t="s">
        <v>36</v>
      </c>
      <c r="G420" s="12">
        <v>116541</v>
      </c>
      <c r="H420" s="11">
        <v>858</v>
      </c>
      <c r="I420" s="11">
        <v>80.13</v>
      </c>
      <c r="J420" s="17">
        <f>VLOOKUP(D420,'Figure 30 '!$B$4:$M$38,10,0)</f>
        <v>36.4</v>
      </c>
      <c r="K420" s="18">
        <v>0.7</v>
      </c>
      <c r="L420" s="17">
        <f t="shared" si="6"/>
        <v>25.479999999999997</v>
      </c>
    </row>
    <row r="421" spans="2:12" x14ac:dyDescent="0.25">
      <c r="B421" s="11">
        <v>419</v>
      </c>
      <c r="C421" s="14" t="s">
        <v>114</v>
      </c>
      <c r="D421" s="14" t="s">
        <v>20</v>
      </c>
      <c r="E421" s="12">
        <v>116449</v>
      </c>
      <c r="F421" s="13" t="s">
        <v>36</v>
      </c>
      <c r="G421" s="12">
        <v>116449</v>
      </c>
      <c r="H421" s="11">
        <v>862</v>
      </c>
      <c r="I421" s="11">
        <v>78.42</v>
      </c>
      <c r="J421" s="17">
        <f>VLOOKUP(D421,'Figure 30 '!$B$4:$M$38,10,0)</f>
        <v>30.6</v>
      </c>
      <c r="K421" s="18">
        <v>0.7</v>
      </c>
      <c r="L421" s="17">
        <f t="shared" si="6"/>
        <v>21.419999999999998</v>
      </c>
    </row>
    <row r="422" spans="2:12" x14ac:dyDescent="0.25">
      <c r="B422" s="11">
        <v>420</v>
      </c>
      <c r="C422" s="14" t="s">
        <v>113</v>
      </c>
      <c r="D422" s="14" t="s">
        <v>11</v>
      </c>
      <c r="E422" s="12">
        <v>116406</v>
      </c>
      <c r="F422" s="13" t="s">
        <v>36</v>
      </c>
      <c r="G422" s="12">
        <v>116406</v>
      </c>
      <c r="H422" s="11">
        <v>938</v>
      </c>
      <c r="I422" s="11">
        <v>84.06</v>
      </c>
      <c r="J422" s="17">
        <f>VLOOKUP(D422,'Figure 30 '!$B$4:$M$38,10,0)</f>
        <v>39.1</v>
      </c>
      <c r="K422" s="18">
        <v>0.7</v>
      </c>
      <c r="L422" s="17">
        <f t="shared" si="6"/>
        <v>27.37</v>
      </c>
    </row>
    <row r="423" spans="2:12" x14ac:dyDescent="0.25">
      <c r="B423" s="11">
        <v>421</v>
      </c>
      <c r="C423" s="14" t="s">
        <v>112</v>
      </c>
      <c r="D423" s="14" t="s">
        <v>14</v>
      </c>
      <c r="E423" s="12">
        <v>116250</v>
      </c>
      <c r="F423" s="13" t="s">
        <v>36</v>
      </c>
      <c r="G423" s="12">
        <v>117568</v>
      </c>
      <c r="H423" s="11">
        <v>977</v>
      </c>
      <c r="I423" s="11">
        <v>79.59</v>
      </c>
      <c r="J423" s="17">
        <f>VLOOKUP(D423,'Figure 30 '!$B$4:$M$38,10,0)</f>
        <v>37</v>
      </c>
      <c r="K423" s="18">
        <v>0.7</v>
      </c>
      <c r="L423" s="17">
        <f t="shared" si="6"/>
        <v>25.9</v>
      </c>
    </row>
    <row r="424" spans="2:12" x14ac:dyDescent="0.25">
      <c r="B424" s="11">
        <v>422</v>
      </c>
      <c r="C424" s="14" t="s">
        <v>111</v>
      </c>
      <c r="D424" s="14" t="s">
        <v>4</v>
      </c>
      <c r="E424" s="12">
        <v>114786</v>
      </c>
      <c r="F424" s="13" t="s">
        <v>36</v>
      </c>
      <c r="G424" s="12">
        <v>114786</v>
      </c>
      <c r="H424" s="11">
        <v>960</v>
      </c>
      <c r="I424" s="11">
        <v>91.99</v>
      </c>
      <c r="J424" s="17">
        <f>VLOOKUP(D424,'Figure 30 '!$B$4:$M$38,10,0)</f>
        <v>36.4</v>
      </c>
      <c r="K424" s="18">
        <v>0.7</v>
      </c>
      <c r="L424" s="17">
        <f t="shared" si="6"/>
        <v>25.479999999999997</v>
      </c>
    </row>
    <row r="425" spans="2:12" x14ac:dyDescent="0.25">
      <c r="B425" s="11">
        <v>423</v>
      </c>
      <c r="C425" s="14" t="s">
        <v>110</v>
      </c>
      <c r="D425" s="14" t="s">
        <v>9</v>
      </c>
      <c r="E425" s="12">
        <v>114657</v>
      </c>
      <c r="F425" s="13" t="s">
        <v>36</v>
      </c>
      <c r="G425" s="12">
        <v>114657</v>
      </c>
      <c r="H425" s="11">
        <v>908</v>
      </c>
      <c r="I425" s="11">
        <v>83.3</v>
      </c>
      <c r="J425" s="17">
        <f>VLOOKUP(D425,'Figure 30 '!$B$4:$M$38,10,0)</f>
        <v>30.3</v>
      </c>
      <c r="K425" s="18">
        <v>0.7</v>
      </c>
      <c r="L425" s="17">
        <f t="shared" si="6"/>
        <v>21.21</v>
      </c>
    </row>
    <row r="426" spans="2:12" x14ac:dyDescent="0.25">
      <c r="B426" s="11">
        <v>424</v>
      </c>
      <c r="C426" s="14" t="s">
        <v>109</v>
      </c>
      <c r="D426" s="14" t="s">
        <v>6</v>
      </c>
      <c r="E426" s="12">
        <v>114636</v>
      </c>
      <c r="F426" s="13" t="s">
        <v>36</v>
      </c>
      <c r="G426" s="12">
        <v>170235</v>
      </c>
      <c r="H426" s="11">
        <v>955</v>
      </c>
      <c r="I426" s="11">
        <v>91.18</v>
      </c>
      <c r="J426" s="17">
        <f>VLOOKUP(D426,'Figure 30 '!$B$4:$M$38,10,0)</f>
        <v>49.3</v>
      </c>
      <c r="K426" s="18">
        <v>0.7</v>
      </c>
      <c r="L426" s="17">
        <f t="shared" si="6"/>
        <v>34.51</v>
      </c>
    </row>
    <row r="427" spans="2:12" x14ac:dyDescent="0.25">
      <c r="B427" s="11">
        <v>425</v>
      </c>
      <c r="C427" s="14" t="s">
        <v>108</v>
      </c>
      <c r="D427" s="14" t="s">
        <v>12</v>
      </c>
      <c r="E427" s="12">
        <v>114608</v>
      </c>
      <c r="F427" s="13" t="s">
        <v>36</v>
      </c>
      <c r="G427" s="12">
        <v>114608</v>
      </c>
      <c r="H427" s="11">
        <v>1033</v>
      </c>
      <c r="I427" s="11">
        <v>86.02</v>
      </c>
      <c r="J427" s="17">
        <f>VLOOKUP(D427,'Figure 30 '!$B$4:$M$38,10,0)</f>
        <v>46.3</v>
      </c>
      <c r="K427" s="18">
        <v>0.7</v>
      </c>
      <c r="L427" s="17">
        <f t="shared" si="6"/>
        <v>32.409999999999997</v>
      </c>
    </row>
    <row r="428" spans="2:12" x14ac:dyDescent="0.25">
      <c r="B428" s="11">
        <v>426</v>
      </c>
      <c r="C428" s="14" t="s">
        <v>107</v>
      </c>
      <c r="D428" s="14" t="s">
        <v>17</v>
      </c>
      <c r="E428" s="12">
        <v>114533</v>
      </c>
      <c r="F428" s="13" t="s">
        <v>36</v>
      </c>
      <c r="G428" s="12">
        <v>143529</v>
      </c>
      <c r="H428" s="11">
        <v>910</v>
      </c>
      <c r="I428" s="11">
        <v>84.71</v>
      </c>
      <c r="J428" s="17">
        <f>VLOOKUP(D428,'Figure 30 '!$B$4:$M$38,10,0)</f>
        <v>17.100000000000001</v>
      </c>
      <c r="K428" s="18">
        <v>0.7</v>
      </c>
      <c r="L428" s="17">
        <f t="shared" si="6"/>
        <v>11.97</v>
      </c>
    </row>
    <row r="429" spans="2:12" x14ac:dyDescent="0.25">
      <c r="B429" s="11">
        <v>427</v>
      </c>
      <c r="C429" s="14" t="s">
        <v>106</v>
      </c>
      <c r="D429" s="14" t="s">
        <v>9</v>
      </c>
      <c r="E429" s="12">
        <v>114383</v>
      </c>
      <c r="F429" s="13" t="s">
        <v>36</v>
      </c>
      <c r="G429" s="12">
        <v>114383</v>
      </c>
      <c r="H429" s="11">
        <v>898</v>
      </c>
      <c r="I429" s="11">
        <v>70.959999999999994</v>
      </c>
      <c r="J429" s="17">
        <f>VLOOKUP(D429,'Figure 30 '!$B$4:$M$38,10,0)</f>
        <v>30.3</v>
      </c>
      <c r="K429" s="18">
        <v>0.7</v>
      </c>
      <c r="L429" s="17">
        <f t="shared" si="6"/>
        <v>21.21</v>
      </c>
    </row>
    <row r="430" spans="2:12" x14ac:dyDescent="0.25">
      <c r="B430" s="11">
        <v>428</v>
      </c>
      <c r="C430" s="14" t="s">
        <v>105</v>
      </c>
      <c r="D430" s="14" t="s">
        <v>9</v>
      </c>
      <c r="E430" s="12">
        <v>114046</v>
      </c>
      <c r="F430" s="13" t="s">
        <v>36</v>
      </c>
      <c r="G430" s="12">
        <v>138929</v>
      </c>
      <c r="H430" s="11">
        <v>902</v>
      </c>
      <c r="I430" s="11">
        <v>80.28</v>
      </c>
      <c r="J430" s="17">
        <f>VLOOKUP(D430,'Figure 30 '!$B$4:$M$38,10,0)</f>
        <v>30.3</v>
      </c>
      <c r="K430" s="18">
        <v>0.7</v>
      </c>
      <c r="L430" s="17">
        <f t="shared" si="6"/>
        <v>21.21</v>
      </c>
    </row>
    <row r="431" spans="2:12" x14ac:dyDescent="0.25">
      <c r="B431" s="11">
        <v>429</v>
      </c>
      <c r="C431" s="14" t="s">
        <v>104</v>
      </c>
      <c r="D431" s="14" t="s">
        <v>4</v>
      </c>
      <c r="E431" s="12">
        <v>113377</v>
      </c>
      <c r="F431" s="13" t="s">
        <v>36</v>
      </c>
      <c r="G431" s="12">
        <v>113377</v>
      </c>
      <c r="H431" s="11">
        <v>937</v>
      </c>
      <c r="I431" s="11">
        <v>89.28</v>
      </c>
      <c r="J431" s="17">
        <f>VLOOKUP(D431,'Figure 30 '!$B$4:$M$38,10,0)</f>
        <v>36.4</v>
      </c>
      <c r="K431" s="18">
        <v>0.7</v>
      </c>
      <c r="L431" s="17">
        <f t="shared" si="6"/>
        <v>25.479999999999997</v>
      </c>
    </row>
    <row r="432" spans="2:12" x14ac:dyDescent="0.25">
      <c r="B432" s="11">
        <v>430</v>
      </c>
      <c r="C432" s="14" t="s">
        <v>103</v>
      </c>
      <c r="D432" s="14" t="s">
        <v>6</v>
      </c>
      <c r="E432" s="12">
        <v>113153</v>
      </c>
      <c r="F432" s="13" t="s">
        <v>36</v>
      </c>
      <c r="G432" s="12">
        <v>113153</v>
      </c>
      <c r="H432" s="11">
        <v>891</v>
      </c>
      <c r="I432" s="11">
        <v>87.6</v>
      </c>
      <c r="J432" s="17">
        <f>VLOOKUP(D432,'Figure 30 '!$B$4:$M$38,10,0)</f>
        <v>49.3</v>
      </c>
      <c r="K432" s="18">
        <v>0.7</v>
      </c>
      <c r="L432" s="17">
        <f t="shared" si="6"/>
        <v>34.51</v>
      </c>
    </row>
    <row r="433" spans="2:12" x14ac:dyDescent="0.25">
      <c r="B433" s="11">
        <v>431</v>
      </c>
      <c r="C433" s="14" t="s">
        <v>102</v>
      </c>
      <c r="D433" s="14" t="s">
        <v>5</v>
      </c>
      <c r="E433" s="12">
        <v>112634</v>
      </c>
      <c r="F433" s="13" t="s">
        <v>36</v>
      </c>
      <c r="G433" s="12">
        <v>112634</v>
      </c>
      <c r="H433" s="11">
        <v>889</v>
      </c>
      <c r="I433" s="11">
        <v>59.84</v>
      </c>
      <c r="J433" s="17">
        <f>VLOOKUP(D433,'Figure 30 '!$B$4:$M$38,10,0)</f>
        <v>41.2</v>
      </c>
      <c r="K433" s="18">
        <v>0.7</v>
      </c>
      <c r="L433" s="17">
        <f t="shared" si="6"/>
        <v>28.84</v>
      </c>
    </row>
    <row r="434" spans="2:12" x14ac:dyDescent="0.25">
      <c r="B434" s="11">
        <v>432</v>
      </c>
      <c r="C434" s="14" t="s">
        <v>101</v>
      </c>
      <c r="D434" s="14" t="s">
        <v>21</v>
      </c>
      <c r="E434" s="12">
        <v>112449</v>
      </c>
      <c r="F434" s="13" t="s">
        <v>36</v>
      </c>
      <c r="G434" s="12">
        <v>123173</v>
      </c>
      <c r="H434" s="11">
        <v>928</v>
      </c>
      <c r="I434" s="11">
        <v>88.29</v>
      </c>
      <c r="J434" s="17">
        <f>VLOOKUP(D434,'Figure 30 '!$B$4:$M$38,10,0)</f>
        <v>23.4</v>
      </c>
      <c r="K434" s="18">
        <v>0.7</v>
      </c>
      <c r="L434" s="17">
        <f t="shared" si="6"/>
        <v>16.38</v>
      </c>
    </row>
    <row r="435" spans="2:12" x14ac:dyDescent="0.25">
      <c r="B435" s="11">
        <v>433</v>
      </c>
      <c r="C435" s="14" t="s">
        <v>100</v>
      </c>
      <c r="D435" s="14" t="s">
        <v>7</v>
      </c>
      <c r="E435" s="12">
        <v>112311</v>
      </c>
      <c r="F435" s="13" t="s">
        <v>36</v>
      </c>
      <c r="G435" s="12">
        <v>112311</v>
      </c>
      <c r="H435" s="11">
        <v>933</v>
      </c>
      <c r="I435" s="11">
        <v>91.48</v>
      </c>
      <c r="J435" s="17">
        <f>VLOOKUP(D435,'Figure 30 '!$B$4:$M$38,10,0)</f>
        <v>44.3</v>
      </c>
      <c r="K435" s="18">
        <v>0.7</v>
      </c>
      <c r="L435" s="17">
        <f t="shared" si="6"/>
        <v>31.009999999999994</v>
      </c>
    </row>
    <row r="436" spans="2:12" x14ac:dyDescent="0.25">
      <c r="B436" s="11">
        <v>434</v>
      </c>
      <c r="C436" s="14" t="s">
        <v>99</v>
      </c>
      <c r="D436" s="14" t="s">
        <v>6</v>
      </c>
      <c r="E436" s="12">
        <v>112197</v>
      </c>
      <c r="F436" s="13" t="s">
        <v>36</v>
      </c>
      <c r="G436" s="12">
        <v>112197</v>
      </c>
      <c r="H436" s="11">
        <v>924</v>
      </c>
      <c r="I436" s="11">
        <v>84.26</v>
      </c>
      <c r="J436" s="17">
        <f>VLOOKUP(D436,'Figure 30 '!$B$4:$M$38,10,0)</f>
        <v>49.3</v>
      </c>
      <c r="K436" s="18">
        <v>0.7</v>
      </c>
      <c r="L436" s="17">
        <f t="shared" si="6"/>
        <v>34.51</v>
      </c>
    </row>
    <row r="437" spans="2:12" x14ac:dyDescent="0.25">
      <c r="B437" s="11">
        <v>435</v>
      </c>
      <c r="C437" s="14" t="s">
        <v>98</v>
      </c>
      <c r="D437" s="14" t="s">
        <v>13</v>
      </c>
      <c r="E437" s="12">
        <v>111933</v>
      </c>
      <c r="F437" s="13" t="s">
        <v>36</v>
      </c>
      <c r="G437" s="12">
        <v>111933</v>
      </c>
      <c r="H437" s="11">
        <v>985</v>
      </c>
      <c r="I437" s="11">
        <v>85.4</v>
      </c>
      <c r="J437" s="17">
        <f>VLOOKUP(D437,'Figure 30 '!$B$4:$M$38,10,0)</f>
        <v>32.9</v>
      </c>
      <c r="K437" s="18">
        <v>0.7</v>
      </c>
      <c r="L437" s="17">
        <f t="shared" si="6"/>
        <v>23.029999999999998</v>
      </c>
    </row>
    <row r="438" spans="2:12" x14ac:dyDescent="0.25">
      <c r="B438" s="11">
        <v>436</v>
      </c>
      <c r="C438" s="14" t="s">
        <v>97</v>
      </c>
      <c r="D438" s="14" t="s">
        <v>7</v>
      </c>
      <c r="E438" s="12">
        <v>111825</v>
      </c>
      <c r="F438" s="13" t="s">
        <v>36</v>
      </c>
      <c r="G438" s="12">
        <v>111825</v>
      </c>
      <c r="H438" s="11">
        <v>934</v>
      </c>
      <c r="I438" s="11">
        <v>88.62</v>
      </c>
      <c r="J438" s="17">
        <f>VLOOKUP(D438,'Figure 30 '!$B$4:$M$38,10,0)</f>
        <v>44.3</v>
      </c>
      <c r="K438" s="18">
        <v>0.7</v>
      </c>
      <c r="L438" s="17">
        <f t="shared" si="6"/>
        <v>31.009999999999994</v>
      </c>
    </row>
    <row r="439" spans="2:12" x14ac:dyDescent="0.25">
      <c r="B439" s="11">
        <v>437</v>
      </c>
      <c r="C439" s="14" t="s">
        <v>96</v>
      </c>
      <c r="D439" s="14" t="s">
        <v>9</v>
      </c>
      <c r="E439" s="12">
        <v>111447</v>
      </c>
      <c r="F439" s="13" t="s">
        <v>36</v>
      </c>
      <c r="G439" s="12">
        <v>111447</v>
      </c>
      <c r="H439" s="11">
        <v>944</v>
      </c>
      <c r="I439" s="11">
        <v>74.489999999999995</v>
      </c>
      <c r="J439" s="17">
        <f>VLOOKUP(D439,'Figure 30 '!$B$4:$M$38,10,0)</f>
        <v>30.3</v>
      </c>
      <c r="K439" s="18">
        <v>0.7</v>
      </c>
      <c r="L439" s="17">
        <f t="shared" si="6"/>
        <v>21.21</v>
      </c>
    </row>
    <row r="440" spans="2:12" x14ac:dyDescent="0.25">
      <c r="B440" s="11">
        <v>438</v>
      </c>
      <c r="C440" s="14" t="s">
        <v>95</v>
      </c>
      <c r="D440" s="14" t="s">
        <v>4</v>
      </c>
      <c r="E440" s="12">
        <v>111251</v>
      </c>
      <c r="F440" s="13" t="s">
        <v>36</v>
      </c>
      <c r="G440" s="12">
        <v>111251</v>
      </c>
      <c r="H440" s="11">
        <v>874</v>
      </c>
      <c r="I440" s="11">
        <v>81.89</v>
      </c>
      <c r="J440" s="17">
        <f>VLOOKUP(D440,'Figure 30 '!$B$4:$M$38,10,0)</f>
        <v>36.4</v>
      </c>
      <c r="K440" s="18">
        <v>0.7</v>
      </c>
      <c r="L440" s="17">
        <f t="shared" si="6"/>
        <v>25.479999999999997</v>
      </c>
    </row>
    <row r="441" spans="2:12" x14ac:dyDescent="0.25">
      <c r="B441" s="11">
        <v>439</v>
      </c>
      <c r="C441" s="14" t="s">
        <v>94</v>
      </c>
      <c r="D441" s="14" t="s">
        <v>6</v>
      </c>
      <c r="E441" s="12">
        <v>111160</v>
      </c>
      <c r="F441" s="13" t="s">
        <v>36</v>
      </c>
      <c r="G441" s="12">
        <v>111160</v>
      </c>
      <c r="H441" s="11">
        <v>895</v>
      </c>
      <c r="I441" s="11">
        <v>80.03</v>
      </c>
      <c r="J441" s="17">
        <f>VLOOKUP(D441,'Figure 30 '!$B$4:$M$38,10,0)</f>
        <v>49.3</v>
      </c>
      <c r="K441" s="18">
        <v>0.7</v>
      </c>
      <c r="L441" s="17">
        <f t="shared" si="6"/>
        <v>34.51</v>
      </c>
    </row>
    <row r="442" spans="2:12" x14ac:dyDescent="0.25">
      <c r="B442" s="11">
        <v>440</v>
      </c>
      <c r="C442" s="14" t="s">
        <v>93</v>
      </c>
      <c r="D442" s="14" t="s">
        <v>9</v>
      </c>
      <c r="E442" s="12">
        <v>111062</v>
      </c>
      <c r="F442" s="13" t="s">
        <v>36</v>
      </c>
      <c r="G442" s="12">
        <v>142636</v>
      </c>
      <c r="H442" s="11">
        <v>902</v>
      </c>
      <c r="I442" s="11">
        <v>65.61</v>
      </c>
      <c r="J442" s="17">
        <f>VLOOKUP(D442,'Figure 30 '!$B$4:$M$38,10,0)</f>
        <v>30.3</v>
      </c>
      <c r="K442" s="18">
        <v>0.7</v>
      </c>
      <c r="L442" s="17">
        <f t="shared" si="6"/>
        <v>21.21</v>
      </c>
    </row>
    <row r="443" spans="2:12" x14ac:dyDescent="0.25">
      <c r="B443" s="11">
        <v>441</v>
      </c>
      <c r="C443" s="14" t="s">
        <v>92</v>
      </c>
      <c r="D443" s="14" t="s">
        <v>7</v>
      </c>
      <c r="E443" s="12">
        <v>111037</v>
      </c>
      <c r="F443" s="13" t="s">
        <v>36</v>
      </c>
      <c r="G443" s="12">
        <v>111037</v>
      </c>
      <c r="H443" s="11">
        <v>934</v>
      </c>
      <c r="I443" s="11">
        <v>88.09</v>
      </c>
      <c r="J443" s="17">
        <f>VLOOKUP(D443,'Figure 30 '!$B$4:$M$38,10,0)</f>
        <v>44.3</v>
      </c>
      <c r="K443" s="18">
        <v>0.7</v>
      </c>
      <c r="L443" s="17">
        <f t="shared" si="6"/>
        <v>31.009999999999994</v>
      </c>
    </row>
    <row r="444" spans="2:12" x14ac:dyDescent="0.25">
      <c r="B444" s="11">
        <v>442</v>
      </c>
      <c r="C444" s="14" t="s">
        <v>91</v>
      </c>
      <c r="D444" s="14" t="s">
        <v>9</v>
      </c>
      <c r="E444" s="12">
        <v>110983</v>
      </c>
      <c r="F444" s="13" t="s">
        <v>36</v>
      </c>
      <c r="G444" s="12">
        <v>116165</v>
      </c>
      <c r="H444" s="11">
        <v>918</v>
      </c>
      <c r="I444" s="11">
        <v>85.23</v>
      </c>
      <c r="J444" s="17">
        <f>VLOOKUP(D444,'Figure 30 '!$B$4:$M$38,10,0)</f>
        <v>30.3</v>
      </c>
      <c r="K444" s="18">
        <v>0.7</v>
      </c>
      <c r="L444" s="17">
        <f t="shared" si="6"/>
        <v>21.21</v>
      </c>
    </row>
    <row r="445" spans="2:12" x14ac:dyDescent="0.25">
      <c r="B445" s="11">
        <v>443</v>
      </c>
      <c r="C445" s="14" t="s">
        <v>90</v>
      </c>
      <c r="D445" s="14" t="s">
        <v>9</v>
      </c>
      <c r="E445" s="12">
        <v>110587</v>
      </c>
      <c r="F445" s="13" t="s">
        <v>36</v>
      </c>
      <c r="G445" s="12">
        <v>121136</v>
      </c>
      <c r="H445" s="11">
        <v>908</v>
      </c>
      <c r="I445" s="11">
        <v>84.27</v>
      </c>
      <c r="J445" s="17">
        <f>VLOOKUP(D445,'Figure 30 '!$B$4:$M$38,10,0)</f>
        <v>30.3</v>
      </c>
      <c r="K445" s="18">
        <v>0.7</v>
      </c>
      <c r="L445" s="17">
        <f t="shared" si="6"/>
        <v>21.21</v>
      </c>
    </row>
    <row r="446" spans="2:12" x14ac:dyDescent="0.25">
      <c r="B446" s="11">
        <v>444</v>
      </c>
      <c r="C446" s="14" t="s">
        <v>89</v>
      </c>
      <c r="D446" s="14" t="s">
        <v>23</v>
      </c>
      <c r="E446" s="12">
        <v>110351</v>
      </c>
      <c r="F446" s="13" t="s">
        <v>36</v>
      </c>
      <c r="G446" s="12">
        <v>110351</v>
      </c>
      <c r="H446" s="11">
        <v>731</v>
      </c>
      <c r="I446" s="11">
        <v>89.82</v>
      </c>
      <c r="J446" s="17">
        <f>VLOOKUP(D446,'Figure 30 '!$B$4:$M$38,10,0)</f>
        <v>35.700000000000003</v>
      </c>
      <c r="K446" s="18">
        <v>0.7</v>
      </c>
      <c r="L446" s="17">
        <f t="shared" si="6"/>
        <v>24.990000000000002</v>
      </c>
    </row>
    <row r="447" spans="2:12" x14ac:dyDescent="0.25">
      <c r="B447" s="11">
        <v>445</v>
      </c>
      <c r="C447" s="14" t="s">
        <v>88</v>
      </c>
      <c r="D447" s="14" t="s">
        <v>20</v>
      </c>
      <c r="E447" s="12">
        <v>110313</v>
      </c>
      <c r="F447" s="13" t="s">
        <v>36</v>
      </c>
      <c r="G447" s="12">
        <v>110313</v>
      </c>
      <c r="H447" s="11">
        <v>887</v>
      </c>
      <c r="I447" s="11">
        <v>79.12</v>
      </c>
      <c r="J447" s="17">
        <f>VLOOKUP(D447,'Figure 30 '!$B$4:$M$38,10,0)</f>
        <v>30.6</v>
      </c>
      <c r="K447" s="18">
        <v>0.7</v>
      </c>
      <c r="L447" s="17">
        <f t="shared" si="6"/>
        <v>21.419999999999998</v>
      </c>
    </row>
    <row r="448" spans="2:12" x14ac:dyDescent="0.25">
      <c r="B448" s="11">
        <v>446</v>
      </c>
      <c r="C448" s="14" t="s">
        <v>87</v>
      </c>
      <c r="D448" s="14" t="s">
        <v>15</v>
      </c>
      <c r="E448" s="12">
        <v>109743</v>
      </c>
      <c r="F448" s="13" t="s">
        <v>36</v>
      </c>
      <c r="G448" s="12">
        <v>116874</v>
      </c>
      <c r="H448" s="11">
        <v>936</v>
      </c>
      <c r="I448" s="11">
        <v>88.52</v>
      </c>
      <c r="J448" s="17">
        <f>VLOOKUP(D448,'Figure 30 '!$B$4:$M$38,10,0)</f>
        <v>41.7</v>
      </c>
      <c r="K448" s="18">
        <v>0.7</v>
      </c>
      <c r="L448" s="17">
        <f t="shared" si="6"/>
        <v>29.19</v>
      </c>
    </row>
    <row r="449" spans="2:12" x14ac:dyDescent="0.25">
      <c r="B449" s="11">
        <v>447</v>
      </c>
      <c r="C449" s="14" t="s">
        <v>86</v>
      </c>
      <c r="D449" s="14" t="s">
        <v>9</v>
      </c>
      <c r="E449" s="12">
        <v>109650</v>
      </c>
      <c r="F449" s="13" t="s">
        <v>36</v>
      </c>
      <c r="G449" s="12">
        <v>154692</v>
      </c>
      <c r="H449" s="11">
        <v>901</v>
      </c>
      <c r="I449" s="11">
        <v>81.17</v>
      </c>
      <c r="J449" s="17">
        <f>VLOOKUP(D449,'Figure 30 '!$B$4:$M$38,10,0)</f>
        <v>30.3</v>
      </c>
      <c r="K449" s="18">
        <v>0.7</v>
      </c>
      <c r="L449" s="17">
        <f t="shared" si="6"/>
        <v>21.21</v>
      </c>
    </row>
    <row r="450" spans="2:12" x14ac:dyDescent="0.25">
      <c r="B450" s="11">
        <v>448</v>
      </c>
      <c r="C450" s="14" t="s">
        <v>85</v>
      </c>
      <c r="D450" s="14" t="s">
        <v>24</v>
      </c>
      <c r="E450" s="12">
        <v>109433</v>
      </c>
      <c r="F450" s="13" t="s">
        <v>36</v>
      </c>
      <c r="G450" s="12">
        <v>158785</v>
      </c>
      <c r="H450" s="11">
        <v>927</v>
      </c>
      <c r="I450" s="11">
        <v>76.17</v>
      </c>
      <c r="J450" s="17">
        <f>VLOOKUP(D450,'Figure 30 '!$B$4:$M$38,10,0)</f>
        <v>27.3</v>
      </c>
      <c r="K450" s="18">
        <v>0.7</v>
      </c>
      <c r="L450" s="17">
        <f t="shared" si="6"/>
        <v>19.11</v>
      </c>
    </row>
    <row r="451" spans="2:12" x14ac:dyDescent="0.25">
      <c r="B451" s="11">
        <v>449</v>
      </c>
      <c r="C451" s="14" t="s">
        <v>84</v>
      </c>
      <c r="D451" s="14" t="s">
        <v>10</v>
      </c>
      <c r="E451" s="12">
        <v>108909</v>
      </c>
      <c r="F451" s="13" t="s">
        <v>36</v>
      </c>
      <c r="G451" s="12">
        <v>109025</v>
      </c>
      <c r="H451" s="11">
        <v>937</v>
      </c>
      <c r="I451" s="11">
        <v>84.36</v>
      </c>
      <c r="J451" s="17">
        <f>VLOOKUP(D451,'Figure 30 '!$B$4:$M$38,10,0)</f>
        <v>31</v>
      </c>
      <c r="K451" s="18">
        <v>0.7</v>
      </c>
      <c r="L451" s="17">
        <f t="shared" si="6"/>
        <v>21.7</v>
      </c>
    </row>
    <row r="452" spans="2:12" x14ac:dyDescent="0.25">
      <c r="B452" s="11">
        <v>450</v>
      </c>
      <c r="C452" s="14" t="s">
        <v>83</v>
      </c>
      <c r="D452" s="14" t="s">
        <v>4</v>
      </c>
      <c r="E452" s="12">
        <v>108864</v>
      </c>
      <c r="F452" s="13" t="s">
        <v>36</v>
      </c>
      <c r="G452" s="12">
        <v>108864</v>
      </c>
      <c r="H452" s="11">
        <v>966</v>
      </c>
      <c r="I452" s="11">
        <v>89.7</v>
      </c>
      <c r="J452" s="17">
        <f>VLOOKUP(D452,'Figure 30 '!$B$4:$M$38,10,0)</f>
        <v>36.4</v>
      </c>
      <c r="K452" s="18">
        <v>0.7</v>
      </c>
      <c r="L452" s="17">
        <f t="shared" ref="L452:L498" si="7">J452*K452</f>
        <v>25.479999999999997</v>
      </c>
    </row>
    <row r="453" spans="2:12" x14ac:dyDescent="0.25">
      <c r="B453" s="11">
        <v>451</v>
      </c>
      <c r="C453" s="14" t="s">
        <v>82</v>
      </c>
      <c r="D453" s="14" t="s">
        <v>9</v>
      </c>
      <c r="E453" s="12">
        <v>108534</v>
      </c>
      <c r="F453" s="13" t="s">
        <v>36</v>
      </c>
      <c r="G453" s="12">
        <v>108534</v>
      </c>
      <c r="H453" s="11">
        <v>854</v>
      </c>
      <c r="I453" s="11">
        <v>78.72</v>
      </c>
      <c r="J453" s="17">
        <f>VLOOKUP(D453,'Figure 30 '!$B$4:$M$38,10,0)</f>
        <v>30.3</v>
      </c>
      <c r="K453" s="18">
        <v>0.7</v>
      </c>
      <c r="L453" s="17">
        <f t="shared" si="7"/>
        <v>21.21</v>
      </c>
    </row>
    <row r="454" spans="2:12" x14ac:dyDescent="0.25">
      <c r="B454" s="11">
        <v>452</v>
      </c>
      <c r="C454" s="14" t="s">
        <v>81</v>
      </c>
      <c r="D454" s="14" t="s">
        <v>4</v>
      </c>
      <c r="E454" s="12">
        <v>108496</v>
      </c>
      <c r="F454" s="13" t="s">
        <v>36</v>
      </c>
      <c r="G454" s="12">
        <v>108496</v>
      </c>
      <c r="H454" s="11">
        <v>977</v>
      </c>
      <c r="I454" s="11">
        <v>94.37</v>
      </c>
      <c r="J454" s="17">
        <f>VLOOKUP(D454,'Figure 30 '!$B$4:$M$38,10,0)</f>
        <v>36.4</v>
      </c>
      <c r="K454" s="18">
        <v>0.7</v>
      </c>
      <c r="L454" s="17">
        <f t="shared" si="7"/>
        <v>25.479999999999997</v>
      </c>
    </row>
    <row r="455" spans="2:12" x14ac:dyDescent="0.25">
      <c r="B455" s="11">
        <v>453</v>
      </c>
      <c r="C455" s="14" t="s">
        <v>80</v>
      </c>
      <c r="D455" s="14" t="s">
        <v>14</v>
      </c>
      <c r="E455" s="12">
        <v>108171</v>
      </c>
      <c r="F455" s="13" t="s">
        <v>36</v>
      </c>
      <c r="G455" s="12">
        <v>108171</v>
      </c>
      <c r="H455" s="11">
        <v>1003</v>
      </c>
      <c r="I455" s="11">
        <v>71.39</v>
      </c>
      <c r="J455" s="17">
        <f>VLOOKUP(D455,'Figure 30 '!$B$4:$M$38,10,0)</f>
        <v>37</v>
      </c>
      <c r="K455" s="18">
        <v>0.7</v>
      </c>
      <c r="L455" s="17">
        <f t="shared" si="7"/>
        <v>25.9</v>
      </c>
    </row>
    <row r="456" spans="2:12" x14ac:dyDescent="0.25">
      <c r="B456" s="11">
        <v>454</v>
      </c>
      <c r="C456" s="14" t="s">
        <v>79</v>
      </c>
      <c r="D456" s="14" t="s">
        <v>35</v>
      </c>
      <c r="E456" s="12">
        <v>108058</v>
      </c>
      <c r="F456" s="13" t="s">
        <v>36</v>
      </c>
      <c r="G456" s="12">
        <v>108058</v>
      </c>
      <c r="H456" s="11">
        <v>871</v>
      </c>
      <c r="I456" s="11">
        <v>90.28</v>
      </c>
      <c r="J456" s="17" t="e">
        <f>VLOOKUP(D456,'Figure 30 '!$B$4:$M$38,10,0)</f>
        <v>#N/A</v>
      </c>
      <c r="K456" s="18">
        <v>0.7</v>
      </c>
      <c r="L456" s="17" t="e">
        <f t="shared" si="7"/>
        <v>#N/A</v>
      </c>
    </row>
    <row r="457" spans="2:12" x14ac:dyDescent="0.25">
      <c r="B457" s="11">
        <v>455</v>
      </c>
      <c r="C457" s="14" t="s">
        <v>78</v>
      </c>
      <c r="D457" s="14" t="s">
        <v>9</v>
      </c>
      <c r="E457" s="12">
        <v>107640</v>
      </c>
      <c r="F457" s="13" t="s">
        <v>36</v>
      </c>
      <c r="G457" s="12">
        <v>116211</v>
      </c>
      <c r="H457" s="11">
        <v>908</v>
      </c>
      <c r="I457" s="11">
        <v>87.59</v>
      </c>
      <c r="J457" s="17">
        <f>VLOOKUP(D457,'Figure 30 '!$B$4:$M$38,10,0)</f>
        <v>30.3</v>
      </c>
      <c r="K457" s="18">
        <v>0.7</v>
      </c>
      <c r="L457" s="17">
        <f t="shared" si="7"/>
        <v>21.21</v>
      </c>
    </row>
    <row r="458" spans="2:12" x14ac:dyDescent="0.25">
      <c r="B458" s="11">
        <v>456</v>
      </c>
      <c r="C458" s="14" t="s">
        <v>77</v>
      </c>
      <c r="D458" s="14" t="s">
        <v>15</v>
      </c>
      <c r="E458" s="12">
        <v>107463</v>
      </c>
      <c r="F458" s="13" t="s">
        <v>36</v>
      </c>
      <c r="G458" s="12">
        <v>129152</v>
      </c>
      <c r="H458" s="11">
        <v>951</v>
      </c>
      <c r="I458" s="11">
        <v>79.489999999999995</v>
      </c>
      <c r="J458" s="17">
        <f>VLOOKUP(D458,'Figure 30 '!$B$4:$M$38,10,0)</f>
        <v>41.7</v>
      </c>
      <c r="K458" s="18">
        <v>0.7</v>
      </c>
      <c r="L458" s="17">
        <f t="shared" si="7"/>
        <v>29.19</v>
      </c>
    </row>
    <row r="459" spans="2:12" x14ac:dyDescent="0.25">
      <c r="B459" s="11">
        <v>457</v>
      </c>
      <c r="C459" s="14" t="s">
        <v>76</v>
      </c>
      <c r="D459" s="14" t="s">
        <v>9</v>
      </c>
      <c r="E459" s="12">
        <v>107404</v>
      </c>
      <c r="F459" s="13" t="s">
        <v>36</v>
      </c>
      <c r="G459" s="12">
        <v>107404</v>
      </c>
      <c r="H459" s="11">
        <v>891</v>
      </c>
      <c r="I459" s="11">
        <v>80.03</v>
      </c>
      <c r="J459" s="17">
        <f>VLOOKUP(D459,'Figure 30 '!$B$4:$M$38,10,0)</f>
        <v>30.3</v>
      </c>
      <c r="K459" s="18">
        <v>0.7</v>
      </c>
      <c r="L459" s="17">
        <f t="shared" si="7"/>
        <v>21.21</v>
      </c>
    </row>
    <row r="460" spans="2:12" x14ac:dyDescent="0.25">
      <c r="B460" s="11">
        <v>458</v>
      </c>
      <c r="C460" s="14" t="s">
        <v>75</v>
      </c>
      <c r="D460" s="14" t="s">
        <v>4</v>
      </c>
      <c r="E460" s="12">
        <v>107341</v>
      </c>
      <c r="F460" s="13" t="s">
        <v>36</v>
      </c>
      <c r="G460" s="12">
        <v>169013</v>
      </c>
      <c r="H460" s="11">
        <v>999</v>
      </c>
      <c r="I460" s="11">
        <v>90.64</v>
      </c>
      <c r="J460" s="17">
        <f>VLOOKUP(D460,'Figure 30 '!$B$4:$M$38,10,0)</f>
        <v>36.4</v>
      </c>
      <c r="K460" s="18">
        <v>0.7</v>
      </c>
      <c r="L460" s="17">
        <f t="shared" si="7"/>
        <v>25.479999999999997</v>
      </c>
    </row>
    <row r="461" spans="2:12" x14ac:dyDescent="0.25">
      <c r="B461" s="11">
        <v>459</v>
      </c>
      <c r="C461" s="14" t="s">
        <v>74</v>
      </c>
      <c r="D461" s="14" t="s">
        <v>9</v>
      </c>
      <c r="E461" s="12">
        <v>107266</v>
      </c>
      <c r="F461" s="13" t="s">
        <v>36</v>
      </c>
      <c r="G461" s="12">
        <v>107266</v>
      </c>
      <c r="H461" s="11">
        <v>876</v>
      </c>
      <c r="I461" s="11">
        <v>80.319999999999993</v>
      </c>
      <c r="J461" s="17">
        <f>VLOOKUP(D461,'Figure 30 '!$B$4:$M$38,10,0)</f>
        <v>30.3</v>
      </c>
      <c r="K461" s="18">
        <v>0.7</v>
      </c>
      <c r="L461" s="17">
        <f t="shared" si="7"/>
        <v>21.21</v>
      </c>
    </row>
    <row r="462" spans="2:12" x14ac:dyDescent="0.25">
      <c r="B462" s="11">
        <v>460</v>
      </c>
      <c r="C462" s="14" t="s">
        <v>73</v>
      </c>
      <c r="D462" s="14" t="s">
        <v>12</v>
      </c>
      <c r="E462" s="12">
        <v>106714</v>
      </c>
      <c r="F462" s="13" t="s">
        <v>36</v>
      </c>
      <c r="G462" s="12">
        <v>181347</v>
      </c>
      <c r="H462" s="11">
        <v>1000</v>
      </c>
      <c r="I462" s="11">
        <v>90.49</v>
      </c>
      <c r="J462" s="17">
        <f>VLOOKUP(D462,'Figure 30 '!$B$4:$M$38,10,0)</f>
        <v>46.3</v>
      </c>
      <c r="K462" s="18">
        <v>0.7</v>
      </c>
      <c r="L462" s="17">
        <f t="shared" si="7"/>
        <v>32.409999999999997</v>
      </c>
    </row>
    <row r="463" spans="2:12" x14ac:dyDescent="0.25">
      <c r="B463" s="11">
        <v>461</v>
      </c>
      <c r="C463" s="14" t="s">
        <v>72</v>
      </c>
      <c r="D463" s="14" t="s">
        <v>10</v>
      </c>
      <c r="E463" s="12">
        <v>106454</v>
      </c>
      <c r="F463" s="13" t="s">
        <v>36</v>
      </c>
      <c r="G463" s="12">
        <v>133361</v>
      </c>
      <c r="H463" s="11">
        <v>947</v>
      </c>
      <c r="I463" s="11">
        <v>81.93</v>
      </c>
      <c r="J463" s="17">
        <f>VLOOKUP(D463,'Figure 30 '!$B$4:$M$38,10,0)</f>
        <v>31</v>
      </c>
      <c r="K463" s="18">
        <v>0.7</v>
      </c>
      <c r="L463" s="17">
        <f t="shared" si="7"/>
        <v>21.7</v>
      </c>
    </row>
    <row r="464" spans="2:12" x14ac:dyDescent="0.25">
      <c r="B464" s="11">
        <v>462</v>
      </c>
      <c r="C464" s="14" t="s">
        <v>71</v>
      </c>
      <c r="D464" s="14" t="s">
        <v>7</v>
      </c>
      <c r="E464" s="12">
        <v>106444</v>
      </c>
      <c r="F464" s="13" t="s">
        <v>36</v>
      </c>
      <c r="G464" s="12">
        <v>106444</v>
      </c>
      <c r="H464" s="11">
        <v>982</v>
      </c>
      <c r="I464" s="11">
        <v>93.77</v>
      </c>
      <c r="J464" s="17">
        <f>VLOOKUP(D464,'Figure 30 '!$B$4:$M$38,10,0)</f>
        <v>44.3</v>
      </c>
      <c r="K464" s="18">
        <v>0.7</v>
      </c>
      <c r="L464" s="17">
        <f t="shared" si="7"/>
        <v>31.009999999999994</v>
      </c>
    </row>
    <row r="465" spans="2:12" x14ac:dyDescent="0.25">
      <c r="B465" s="11">
        <v>463</v>
      </c>
      <c r="C465" s="14" t="s">
        <v>70</v>
      </c>
      <c r="D465" s="14" t="s">
        <v>13</v>
      </c>
      <c r="E465" s="12">
        <v>106406</v>
      </c>
      <c r="F465" s="13" t="s">
        <v>36</v>
      </c>
      <c r="G465" s="12">
        <v>106406</v>
      </c>
      <c r="H465" s="11">
        <v>969</v>
      </c>
      <c r="I465" s="11">
        <v>85.97</v>
      </c>
      <c r="J465" s="17">
        <f>VLOOKUP(D465,'Figure 30 '!$B$4:$M$38,10,0)</f>
        <v>32.9</v>
      </c>
      <c r="K465" s="18">
        <v>0.7</v>
      </c>
      <c r="L465" s="17">
        <f t="shared" si="7"/>
        <v>23.029999999999998</v>
      </c>
    </row>
    <row r="466" spans="2:12" x14ac:dyDescent="0.25">
      <c r="B466" s="11">
        <v>464</v>
      </c>
      <c r="C466" s="14" t="s">
        <v>69</v>
      </c>
      <c r="D466" s="14" t="s">
        <v>5</v>
      </c>
      <c r="E466" s="12">
        <v>105782</v>
      </c>
      <c r="F466" s="13" t="s">
        <v>36</v>
      </c>
      <c r="G466" s="12">
        <v>105782</v>
      </c>
      <c r="H466" s="11">
        <v>918</v>
      </c>
      <c r="I466" s="11">
        <v>73.459999999999994</v>
      </c>
      <c r="J466" s="17">
        <f>VLOOKUP(D466,'Figure 30 '!$B$4:$M$38,10,0)</f>
        <v>41.2</v>
      </c>
      <c r="K466" s="18">
        <v>0.7</v>
      </c>
      <c r="L466" s="17">
        <f t="shared" si="7"/>
        <v>28.84</v>
      </c>
    </row>
    <row r="467" spans="2:12" x14ac:dyDescent="0.25">
      <c r="B467" s="11">
        <v>465</v>
      </c>
      <c r="C467" s="14" t="s">
        <v>68</v>
      </c>
      <c r="D467" s="14" t="s">
        <v>12</v>
      </c>
      <c r="E467" s="12">
        <v>105731</v>
      </c>
      <c r="F467" s="13" t="s">
        <v>36</v>
      </c>
      <c r="G467" s="12">
        <v>178925</v>
      </c>
      <c r="H467" s="11">
        <v>980</v>
      </c>
      <c r="I467" s="11">
        <v>90.42</v>
      </c>
      <c r="J467" s="17">
        <f>VLOOKUP(D467,'Figure 30 '!$B$4:$M$38,10,0)</f>
        <v>46.3</v>
      </c>
      <c r="K467" s="18">
        <v>0.7</v>
      </c>
      <c r="L467" s="17">
        <f t="shared" si="7"/>
        <v>32.409999999999997</v>
      </c>
    </row>
    <row r="468" spans="2:12" x14ac:dyDescent="0.25">
      <c r="B468" s="11">
        <v>466</v>
      </c>
      <c r="C468" s="14" t="s">
        <v>67</v>
      </c>
      <c r="D468" s="14" t="s">
        <v>6</v>
      </c>
      <c r="E468" s="12">
        <v>105573</v>
      </c>
      <c r="F468" s="13" t="s">
        <v>36</v>
      </c>
      <c r="G468" s="12">
        <v>118059</v>
      </c>
      <c r="H468" s="11">
        <v>922</v>
      </c>
      <c r="I468" s="11">
        <v>88.29</v>
      </c>
      <c r="J468" s="17">
        <f>VLOOKUP(D468,'Figure 30 '!$B$4:$M$38,10,0)</f>
        <v>49.3</v>
      </c>
      <c r="K468" s="18">
        <v>0.7</v>
      </c>
      <c r="L468" s="17">
        <f t="shared" si="7"/>
        <v>34.51</v>
      </c>
    </row>
    <row r="469" spans="2:12" x14ac:dyDescent="0.25">
      <c r="B469" s="11">
        <v>467</v>
      </c>
      <c r="C469" s="14" t="s">
        <v>66</v>
      </c>
      <c r="D469" s="14" t="s">
        <v>14</v>
      </c>
      <c r="E469" s="12">
        <v>105531</v>
      </c>
      <c r="F469" s="13" t="s">
        <v>36</v>
      </c>
      <c r="G469" s="12">
        <v>106524</v>
      </c>
      <c r="H469" s="11">
        <v>1025</v>
      </c>
      <c r="I469" s="11">
        <v>83.09</v>
      </c>
      <c r="J469" s="17">
        <f>VLOOKUP(D469,'Figure 30 '!$B$4:$M$38,10,0)</f>
        <v>37</v>
      </c>
      <c r="K469" s="18">
        <v>0.7</v>
      </c>
      <c r="L469" s="17">
        <f t="shared" si="7"/>
        <v>25.9</v>
      </c>
    </row>
    <row r="470" spans="2:12" x14ac:dyDescent="0.25">
      <c r="B470" s="11">
        <v>468</v>
      </c>
      <c r="C470" s="14" t="s">
        <v>65</v>
      </c>
      <c r="D470" s="14" t="s">
        <v>13</v>
      </c>
      <c r="E470" s="12">
        <v>105529</v>
      </c>
      <c r="F470" s="13" t="s">
        <v>36</v>
      </c>
      <c r="G470" s="12">
        <v>114459</v>
      </c>
      <c r="H470" s="11">
        <v>1003</v>
      </c>
      <c r="I470" s="11">
        <v>75.430000000000007</v>
      </c>
      <c r="J470" s="17">
        <f>VLOOKUP(D470,'Figure 30 '!$B$4:$M$38,10,0)</f>
        <v>32.9</v>
      </c>
      <c r="K470" s="18">
        <v>0.7</v>
      </c>
      <c r="L470" s="17">
        <f t="shared" si="7"/>
        <v>23.029999999999998</v>
      </c>
    </row>
    <row r="471" spans="2:12" x14ac:dyDescent="0.25">
      <c r="B471" s="11">
        <v>469</v>
      </c>
      <c r="C471" s="14" t="s">
        <v>64</v>
      </c>
      <c r="D471" s="14" t="s">
        <v>11</v>
      </c>
      <c r="E471" s="12">
        <v>105452</v>
      </c>
      <c r="F471" s="13" t="s">
        <v>36</v>
      </c>
      <c r="G471" s="12">
        <v>105452</v>
      </c>
      <c r="H471" s="11">
        <v>889</v>
      </c>
      <c r="I471" s="11">
        <v>75.31</v>
      </c>
      <c r="J471" s="17">
        <f>VLOOKUP(D471,'Figure 30 '!$B$4:$M$38,10,0)</f>
        <v>39.1</v>
      </c>
      <c r="K471" s="18">
        <v>0.7</v>
      </c>
      <c r="L471" s="17">
        <f t="shared" si="7"/>
        <v>27.37</v>
      </c>
    </row>
    <row r="472" spans="2:12" x14ac:dyDescent="0.25">
      <c r="B472" s="11">
        <v>470</v>
      </c>
      <c r="C472" s="14" t="s">
        <v>63</v>
      </c>
      <c r="D472" s="14" t="s">
        <v>5</v>
      </c>
      <c r="E472" s="12">
        <v>105434</v>
      </c>
      <c r="F472" s="13" t="s">
        <v>36</v>
      </c>
      <c r="G472" s="12">
        <v>105434</v>
      </c>
      <c r="H472" s="11">
        <v>880</v>
      </c>
      <c r="I472" s="11">
        <v>86.46</v>
      </c>
      <c r="J472" s="17">
        <f>VLOOKUP(D472,'Figure 30 '!$B$4:$M$38,10,0)</f>
        <v>41.2</v>
      </c>
      <c r="K472" s="18">
        <v>0.7</v>
      </c>
      <c r="L472" s="17">
        <f t="shared" si="7"/>
        <v>28.84</v>
      </c>
    </row>
    <row r="473" spans="2:12" x14ac:dyDescent="0.25">
      <c r="B473" s="11">
        <v>471</v>
      </c>
      <c r="C473" s="14" t="s">
        <v>62</v>
      </c>
      <c r="D473" s="14" t="s">
        <v>11</v>
      </c>
      <c r="E473" s="12">
        <v>104921</v>
      </c>
      <c r="F473" s="13" t="s">
        <v>36</v>
      </c>
      <c r="G473" s="12">
        <v>104921</v>
      </c>
      <c r="H473" s="11">
        <v>757</v>
      </c>
      <c r="I473" s="11">
        <v>79.84</v>
      </c>
      <c r="J473" s="17">
        <f>VLOOKUP(D473,'Figure 30 '!$B$4:$M$38,10,0)</f>
        <v>39.1</v>
      </c>
      <c r="K473" s="18">
        <v>0.7</v>
      </c>
      <c r="L473" s="17">
        <f t="shared" si="7"/>
        <v>27.37</v>
      </c>
    </row>
    <row r="474" spans="2:12" x14ac:dyDescent="0.25">
      <c r="B474" s="11">
        <v>472</v>
      </c>
      <c r="C474" s="14" t="s">
        <v>61</v>
      </c>
      <c r="D474" s="14" t="s">
        <v>9</v>
      </c>
      <c r="E474" s="12">
        <v>104424</v>
      </c>
      <c r="F474" s="13" t="s">
        <v>36</v>
      </c>
      <c r="G474" s="12">
        <v>111287</v>
      </c>
      <c r="H474" s="11">
        <v>883</v>
      </c>
      <c r="I474" s="11">
        <v>83.33</v>
      </c>
      <c r="J474" s="17">
        <f>VLOOKUP(D474,'Figure 30 '!$B$4:$M$38,10,0)</f>
        <v>30.3</v>
      </c>
      <c r="K474" s="18">
        <v>0.7</v>
      </c>
      <c r="L474" s="17">
        <f t="shared" si="7"/>
        <v>21.21</v>
      </c>
    </row>
    <row r="475" spans="2:12" x14ac:dyDescent="0.25">
      <c r="B475" s="11">
        <v>473</v>
      </c>
      <c r="C475" s="14" t="s">
        <v>60</v>
      </c>
      <c r="D475" s="14" t="s">
        <v>4</v>
      </c>
      <c r="E475" s="12">
        <v>103920</v>
      </c>
      <c r="F475" s="13" t="s">
        <v>36</v>
      </c>
      <c r="G475" s="12">
        <v>103920</v>
      </c>
      <c r="H475" s="11">
        <v>933</v>
      </c>
      <c r="I475" s="11">
        <v>85.05</v>
      </c>
      <c r="J475" s="17">
        <f>VLOOKUP(D475,'Figure 30 '!$B$4:$M$38,10,0)</f>
        <v>36.4</v>
      </c>
      <c r="K475" s="18">
        <v>0.7</v>
      </c>
      <c r="L475" s="17">
        <f t="shared" si="7"/>
        <v>25.479999999999997</v>
      </c>
    </row>
    <row r="476" spans="2:12" x14ac:dyDescent="0.25">
      <c r="B476" s="11">
        <v>474</v>
      </c>
      <c r="C476" s="14" t="s">
        <v>59</v>
      </c>
      <c r="D476" s="14" t="s">
        <v>14</v>
      </c>
      <c r="E476" s="12">
        <v>103906</v>
      </c>
      <c r="F476" s="13" t="s">
        <v>36</v>
      </c>
      <c r="G476" s="12">
        <v>103703</v>
      </c>
      <c r="H476" s="11">
        <v>1022</v>
      </c>
      <c r="I476" s="11">
        <v>82.69</v>
      </c>
      <c r="J476" s="17">
        <f>VLOOKUP(D476,'Figure 30 '!$B$4:$M$38,10,0)</f>
        <v>37</v>
      </c>
      <c r="K476" s="18">
        <v>0.7</v>
      </c>
      <c r="L476" s="17">
        <f t="shared" si="7"/>
        <v>25.9</v>
      </c>
    </row>
    <row r="477" spans="2:12" x14ac:dyDescent="0.25">
      <c r="B477" s="11">
        <v>475</v>
      </c>
      <c r="C477" s="14" t="s">
        <v>58</v>
      </c>
      <c r="D477" s="14" t="s">
        <v>14</v>
      </c>
      <c r="E477" s="12">
        <v>103817</v>
      </c>
      <c r="F477" s="13" t="s">
        <v>36</v>
      </c>
      <c r="G477" s="12">
        <v>104956</v>
      </c>
      <c r="H477" s="11">
        <v>996</v>
      </c>
      <c r="I477" s="11">
        <v>81.400000000000006</v>
      </c>
      <c r="J477" s="17">
        <f>VLOOKUP(D477,'Figure 30 '!$B$4:$M$38,10,0)</f>
        <v>37</v>
      </c>
      <c r="K477" s="18">
        <v>0.7</v>
      </c>
      <c r="L477" s="17">
        <f t="shared" si="7"/>
        <v>25.9</v>
      </c>
    </row>
    <row r="478" spans="2:12" x14ac:dyDescent="0.25">
      <c r="B478" s="11">
        <v>476</v>
      </c>
      <c r="C478" s="14" t="s">
        <v>57</v>
      </c>
      <c r="D478" s="14" t="s">
        <v>9</v>
      </c>
      <c r="E478" s="12">
        <v>103764</v>
      </c>
      <c r="F478" s="13" t="s">
        <v>36</v>
      </c>
      <c r="G478" s="12">
        <v>103764</v>
      </c>
      <c r="H478" s="11">
        <v>886</v>
      </c>
      <c r="I478" s="11">
        <v>76.650000000000006</v>
      </c>
      <c r="J478" s="17">
        <f>VLOOKUP(D478,'Figure 30 '!$B$4:$M$38,10,0)</f>
        <v>30.3</v>
      </c>
      <c r="K478" s="18">
        <v>0.7</v>
      </c>
      <c r="L478" s="17">
        <f t="shared" si="7"/>
        <v>21.21</v>
      </c>
    </row>
    <row r="479" spans="2:12" x14ac:dyDescent="0.25">
      <c r="B479" s="11">
        <v>477</v>
      </c>
      <c r="C479" s="14" t="s">
        <v>56</v>
      </c>
      <c r="D479" s="14" t="s">
        <v>7</v>
      </c>
      <c r="E479" s="12">
        <v>103550</v>
      </c>
      <c r="F479" s="13" t="s">
        <v>36</v>
      </c>
      <c r="G479" s="12">
        <v>103550</v>
      </c>
      <c r="H479" s="11">
        <v>917</v>
      </c>
      <c r="I479" s="11">
        <v>84.25</v>
      </c>
      <c r="J479" s="17">
        <f>VLOOKUP(D479,'Figure 30 '!$B$4:$M$38,10,0)</f>
        <v>44.3</v>
      </c>
      <c r="K479" s="18">
        <v>0.7</v>
      </c>
      <c r="L479" s="17">
        <f t="shared" si="7"/>
        <v>31.009999999999994</v>
      </c>
    </row>
    <row r="480" spans="2:12" x14ac:dyDescent="0.25">
      <c r="B480" s="11">
        <v>478</v>
      </c>
      <c r="C480" s="14" t="s">
        <v>55</v>
      </c>
      <c r="D480" s="14" t="s">
        <v>10</v>
      </c>
      <c r="E480" s="12">
        <v>103330</v>
      </c>
      <c r="F480" s="13" t="s">
        <v>36</v>
      </c>
      <c r="G480" s="12">
        <v>103330</v>
      </c>
      <c r="H480" s="11">
        <v>956</v>
      </c>
      <c r="I480" s="11">
        <v>89.28</v>
      </c>
      <c r="J480" s="17">
        <f>VLOOKUP(D480,'Figure 30 '!$B$4:$M$38,10,0)</f>
        <v>31</v>
      </c>
      <c r="K480" s="18">
        <v>0.7</v>
      </c>
      <c r="L480" s="17">
        <f t="shared" si="7"/>
        <v>21.7</v>
      </c>
    </row>
    <row r="481" spans="2:12" x14ac:dyDescent="0.25">
      <c r="B481" s="11">
        <v>479</v>
      </c>
      <c r="C481" s="14" t="s">
        <v>54</v>
      </c>
      <c r="D481" s="14" t="s">
        <v>11</v>
      </c>
      <c r="E481" s="12">
        <v>103286</v>
      </c>
      <c r="F481" s="13" t="s">
        <v>36</v>
      </c>
      <c r="G481" s="12">
        <v>104457</v>
      </c>
      <c r="H481" s="11">
        <v>926</v>
      </c>
      <c r="I481" s="11">
        <v>82.04</v>
      </c>
      <c r="J481" s="17">
        <f>VLOOKUP(D481,'Figure 30 '!$B$4:$M$38,10,0)</f>
        <v>39.1</v>
      </c>
      <c r="K481" s="18">
        <v>0.7</v>
      </c>
      <c r="L481" s="17">
        <f t="shared" si="7"/>
        <v>27.37</v>
      </c>
    </row>
    <row r="482" spans="2:12" x14ac:dyDescent="0.25">
      <c r="B482" s="11">
        <v>480</v>
      </c>
      <c r="C482" s="14" t="s">
        <v>53</v>
      </c>
      <c r="D482" s="14" t="s">
        <v>5</v>
      </c>
      <c r="E482" s="12">
        <v>103202</v>
      </c>
      <c r="F482" s="13" t="s">
        <v>36</v>
      </c>
      <c r="G482" s="12">
        <v>103202</v>
      </c>
      <c r="H482" s="11">
        <v>886</v>
      </c>
      <c r="I482" s="11">
        <v>78.5</v>
      </c>
      <c r="J482" s="17">
        <f>VLOOKUP(D482,'Figure 30 '!$B$4:$M$38,10,0)</f>
        <v>41.2</v>
      </c>
      <c r="K482" s="18">
        <v>0.7</v>
      </c>
      <c r="L482" s="17">
        <f t="shared" si="7"/>
        <v>28.84</v>
      </c>
    </row>
    <row r="483" spans="2:12" x14ac:dyDescent="0.25">
      <c r="B483" s="11">
        <v>481</v>
      </c>
      <c r="C483" s="14" t="s">
        <v>52</v>
      </c>
      <c r="D483" s="14" t="s">
        <v>22</v>
      </c>
      <c r="E483" s="12">
        <v>103093</v>
      </c>
      <c r="F483" s="13" t="s">
        <v>36</v>
      </c>
      <c r="G483" s="12">
        <v>103093</v>
      </c>
      <c r="H483" s="11">
        <v>921</v>
      </c>
      <c r="I483" s="11">
        <v>88.46</v>
      </c>
      <c r="J483" s="17">
        <f>VLOOKUP(D483,'Figure 30 '!$B$4:$M$38,10,0)</f>
        <v>34.6</v>
      </c>
      <c r="K483" s="18">
        <v>0.7</v>
      </c>
      <c r="L483" s="17">
        <f t="shared" si="7"/>
        <v>24.22</v>
      </c>
    </row>
    <row r="484" spans="2:12" x14ac:dyDescent="0.25">
      <c r="B484" s="11">
        <v>482</v>
      </c>
      <c r="C484" s="14" t="s">
        <v>51</v>
      </c>
      <c r="D484" s="14" t="s">
        <v>12</v>
      </c>
      <c r="E484" s="12">
        <v>102905</v>
      </c>
      <c r="F484" s="13" t="s">
        <v>36</v>
      </c>
      <c r="G484" s="12">
        <v>102905</v>
      </c>
      <c r="H484" s="11">
        <v>1026</v>
      </c>
      <c r="I484" s="11">
        <v>89.02</v>
      </c>
      <c r="J484" s="17">
        <f>VLOOKUP(D484,'Figure 30 '!$B$4:$M$38,10,0)</f>
        <v>46.3</v>
      </c>
      <c r="K484" s="18">
        <v>0.7</v>
      </c>
      <c r="L484" s="17">
        <f t="shared" si="7"/>
        <v>32.409999999999997</v>
      </c>
    </row>
    <row r="485" spans="2:12" x14ac:dyDescent="0.25">
      <c r="B485" s="11">
        <v>483</v>
      </c>
      <c r="C485" s="14" t="s">
        <v>50</v>
      </c>
      <c r="D485" s="14" t="s">
        <v>11</v>
      </c>
      <c r="E485" s="12">
        <v>102872</v>
      </c>
      <c r="F485" s="13" t="s">
        <v>36</v>
      </c>
      <c r="G485" s="12">
        <v>108540</v>
      </c>
      <c r="H485" s="11">
        <v>945</v>
      </c>
      <c r="I485" s="11">
        <v>70.680000000000007</v>
      </c>
      <c r="J485" s="17">
        <f>VLOOKUP(D485,'Figure 30 '!$B$4:$M$38,10,0)</f>
        <v>39.1</v>
      </c>
      <c r="K485" s="18">
        <v>0.7</v>
      </c>
      <c r="L485" s="17">
        <f t="shared" si="7"/>
        <v>27.37</v>
      </c>
    </row>
    <row r="486" spans="2:12" x14ac:dyDescent="0.25">
      <c r="B486" s="11">
        <v>484</v>
      </c>
      <c r="C486" s="14" t="s">
        <v>49</v>
      </c>
      <c r="D486" s="14" t="s">
        <v>5</v>
      </c>
      <c r="E486" s="12">
        <v>102861</v>
      </c>
      <c r="F486" s="13" t="s">
        <v>36</v>
      </c>
      <c r="G486" s="12">
        <v>110608</v>
      </c>
      <c r="H486" s="11">
        <v>895</v>
      </c>
      <c r="I486" s="11">
        <v>83.82</v>
      </c>
      <c r="J486" s="17">
        <f>VLOOKUP(D486,'Figure 30 '!$B$4:$M$38,10,0)</f>
        <v>41.2</v>
      </c>
      <c r="K486" s="18">
        <v>0.7</v>
      </c>
      <c r="L486" s="17">
        <f t="shared" si="7"/>
        <v>28.84</v>
      </c>
    </row>
    <row r="487" spans="2:12" x14ac:dyDescent="0.25">
      <c r="B487" s="11">
        <v>485</v>
      </c>
      <c r="C487" s="14" t="s">
        <v>48</v>
      </c>
      <c r="D487" s="14" t="s">
        <v>10</v>
      </c>
      <c r="E487" s="12">
        <v>102343</v>
      </c>
      <c r="F487" s="13" t="s">
        <v>36</v>
      </c>
      <c r="G487" s="12">
        <v>102343</v>
      </c>
      <c r="H487" s="11">
        <v>955</v>
      </c>
      <c r="I487" s="11">
        <v>90.46</v>
      </c>
      <c r="J487" s="17">
        <f>VLOOKUP(D487,'Figure 30 '!$B$4:$M$38,10,0)</f>
        <v>31</v>
      </c>
      <c r="K487" s="18">
        <v>0.7</v>
      </c>
      <c r="L487" s="17">
        <f t="shared" si="7"/>
        <v>21.7</v>
      </c>
    </row>
    <row r="488" spans="2:12" x14ac:dyDescent="0.25">
      <c r="B488" s="11">
        <v>486</v>
      </c>
      <c r="C488" s="14" t="s">
        <v>47</v>
      </c>
      <c r="D488" s="14" t="s">
        <v>5</v>
      </c>
      <c r="E488" s="12">
        <v>102244</v>
      </c>
      <c r="F488" s="13" t="s">
        <v>36</v>
      </c>
      <c r="G488" s="12">
        <v>102244</v>
      </c>
      <c r="H488" s="11">
        <v>910</v>
      </c>
      <c r="I488" s="11">
        <v>86.03</v>
      </c>
      <c r="J488" s="17">
        <f>VLOOKUP(D488,'Figure 30 '!$B$4:$M$38,10,0)</f>
        <v>41.2</v>
      </c>
      <c r="K488" s="18">
        <v>0.7</v>
      </c>
      <c r="L488" s="17">
        <f t="shared" si="7"/>
        <v>28.84</v>
      </c>
    </row>
    <row r="489" spans="2:12" x14ac:dyDescent="0.25">
      <c r="B489" s="11">
        <v>487</v>
      </c>
      <c r="C489" s="14" t="s">
        <v>46</v>
      </c>
      <c r="D489" s="14" t="s">
        <v>9</v>
      </c>
      <c r="E489" s="12">
        <v>102054</v>
      </c>
      <c r="F489" s="13" t="s">
        <v>36</v>
      </c>
      <c r="G489" s="12">
        <v>102054</v>
      </c>
      <c r="H489" s="11">
        <v>837</v>
      </c>
      <c r="I489" s="11">
        <v>86.47</v>
      </c>
      <c r="J489" s="17">
        <f>VLOOKUP(D489,'Figure 30 '!$B$4:$M$38,10,0)</f>
        <v>30.3</v>
      </c>
      <c r="K489" s="18">
        <v>0.7</v>
      </c>
      <c r="L489" s="17">
        <f t="shared" si="7"/>
        <v>21.21</v>
      </c>
    </row>
    <row r="490" spans="2:12" x14ac:dyDescent="0.25">
      <c r="B490" s="11">
        <v>488</v>
      </c>
      <c r="C490" s="14" t="s">
        <v>45</v>
      </c>
      <c r="D490" s="14" t="s">
        <v>7</v>
      </c>
      <c r="E490" s="12">
        <v>101805</v>
      </c>
      <c r="F490" s="13" t="s">
        <v>36</v>
      </c>
      <c r="G490" s="12">
        <v>101805</v>
      </c>
      <c r="H490" s="11">
        <v>936</v>
      </c>
      <c r="I490" s="11">
        <v>93.25</v>
      </c>
      <c r="J490" s="17">
        <f>VLOOKUP(D490,'Figure 30 '!$B$4:$M$38,10,0)</f>
        <v>44.3</v>
      </c>
      <c r="K490" s="18">
        <v>0.7</v>
      </c>
      <c r="L490" s="17">
        <f t="shared" si="7"/>
        <v>31.009999999999994</v>
      </c>
    </row>
    <row r="491" spans="2:12" x14ac:dyDescent="0.25">
      <c r="B491" s="11">
        <v>489</v>
      </c>
      <c r="C491" s="14" t="s">
        <v>44</v>
      </c>
      <c r="D491" s="14" t="s">
        <v>11</v>
      </c>
      <c r="E491" s="12">
        <v>101523</v>
      </c>
      <c r="F491" s="13" t="s">
        <v>36</v>
      </c>
      <c r="G491" s="12">
        <v>101523</v>
      </c>
      <c r="H491" s="11">
        <v>956</v>
      </c>
      <c r="I491" s="11">
        <v>73.33</v>
      </c>
      <c r="J491" s="17">
        <f>VLOOKUP(D491,'Figure 30 '!$B$4:$M$38,10,0)</f>
        <v>39.1</v>
      </c>
      <c r="K491" s="18">
        <v>0.7</v>
      </c>
      <c r="L491" s="17">
        <f t="shared" si="7"/>
        <v>27.37</v>
      </c>
    </row>
    <row r="492" spans="2:12" x14ac:dyDescent="0.25">
      <c r="B492" s="11">
        <v>490</v>
      </c>
      <c r="C492" s="14" t="s">
        <v>43</v>
      </c>
      <c r="D492" s="14" t="s">
        <v>4</v>
      </c>
      <c r="E492" s="12">
        <v>101477</v>
      </c>
      <c r="F492" s="13" t="s">
        <v>36</v>
      </c>
      <c r="G492" s="12">
        <v>101477</v>
      </c>
      <c r="H492" s="11">
        <v>903</v>
      </c>
      <c r="I492" s="11">
        <v>86.51</v>
      </c>
      <c r="J492" s="17">
        <f>VLOOKUP(D492,'Figure 30 '!$B$4:$M$38,10,0)</f>
        <v>36.4</v>
      </c>
      <c r="K492" s="18">
        <v>0.7</v>
      </c>
      <c r="L492" s="17">
        <f t="shared" si="7"/>
        <v>25.479999999999997</v>
      </c>
    </row>
    <row r="493" spans="2:12" x14ac:dyDescent="0.25">
      <c r="B493" s="11">
        <v>491</v>
      </c>
      <c r="C493" s="14" t="s">
        <v>42</v>
      </c>
      <c r="D493" s="14" t="s">
        <v>14</v>
      </c>
      <c r="E493" s="12">
        <v>101398</v>
      </c>
      <c r="F493" s="13" t="s">
        <v>36</v>
      </c>
      <c r="G493" s="12">
        <v>101398</v>
      </c>
      <c r="H493" s="11">
        <v>1020</v>
      </c>
      <c r="I493" s="11">
        <v>71.540000000000006</v>
      </c>
      <c r="J493" s="17">
        <f>VLOOKUP(D493,'Figure 30 '!$B$4:$M$38,10,0)</f>
        <v>37</v>
      </c>
      <c r="K493" s="18">
        <v>0.7</v>
      </c>
      <c r="L493" s="17">
        <f t="shared" si="7"/>
        <v>25.9</v>
      </c>
    </row>
    <row r="494" spans="2:12" x14ac:dyDescent="0.25">
      <c r="B494" s="11">
        <v>492</v>
      </c>
      <c r="C494" s="14" t="s">
        <v>41</v>
      </c>
      <c r="D494" s="14" t="s">
        <v>9</v>
      </c>
      <c r="E494" s="12">
        <v>101277</v>
      </c>
      <c r="F494" s="13" t="s">
        <v>36</v>
      </c>
      <c r="G494" s="12">
        <v>101277</v>
      </c>
      <c r="H494" s="11">
        <v>891</v>
      </c>
      <c r="I494" s="11">
        <v>77.36</v>
      </c>
      <c r="J494" s="17">
        <f>VLOOKUP(D494,'Figure 30 '!$B$4:$M$38,10,0)</f>
        <v>30.3</v>
      </c>
      <c r="K494" s="18">
        <v>0.7</v>
      </c>
      <c r="L494" s="17">
        <f t="shared" si="7"/>
        <v>21.21</v>
      </c>
    </row>
    <row r="495" spans="2:12" x14ac:dyDescent="0.25">
      <c r="B495" s="11">
        <v>493</v>
      </c>
      <c r="C495" s="14" t="s">
        <v>40</v>
      </c>
      <c r="D495" s="14" t="s">
        <v>4</v>
      </c>
      <c r="E495" s="12">
        <v>100575</v>
      </c>
      <c r="F495" s="13" t="s">
        <v>36</v>
      </c>
      <c r="G495" s="12">
        <v>100575</v>
      </c>
      <c r="H495" s="11">
        <v>983</v>
      </c>
      <c r="I495" s="11">
        <v>87.9</v>
      </c>
      <c r="J495" s="17">
        <f>VLOOKUP(D495,'Figure 30 '!$B$4:$M$38,10,0)</f>
        <v>36.4</v>
      </c>
      <c r="K495" s="18">
        <v>0.7</v>
      </c>
      <c r="L495" s="17">
        <f t="shared" si="7"/>
        <v>25.479999999999997</v>
      </c>
    </row>
    <row r="496" spans="2:12" x14ac:dyDescent="0.25">
      <c r="B496" s="11">
        <v>494</v>
      </c>
      <c r="C496" s="14" t="s">
        <v>39</v>
      </c>
      <c r="D496" s="14" t="s">
        <v>3</v>
      </c>
      <c r="E496" s="12">
        <v>100286</v>
      </c>
      <c r="F496" s="13" t="s">
        <v>36</v>
      </c>
      <c r="G496" s="12">
        <v>100286</v>
      </c>
      <c r="H496" s="11">
        <v>912</v>
      </c>
      <c r="I496" s="11">
        <v>89.33</v>
      </c>
      <c r="J496" s="17">
        <f>VLOOKUP(D496,'Figure 30 '!$B$4:$M$38,10,0)</f>
        <v>32.299999999999997</v>
      </c>
      <c r="K496" s="18">
        <v>0.7</v>
      </c>
      <c r="L496" s="17">
        <f t="shared" si="7"/>
        <v>22.609999999999996</v>
      </c>
    </row>
    <row r="497" spans="2:12" x14ac:dyDescent="0.25">
      <c r="B497" s="11">
        <v>495</v>
      </c>
      <c r="C497" s="14" t="s">
        <v>38</v>
      </c>
      <c r="D497" s="14" t="s">
        <v>10</v>
      </c>
      <c r="E497" s="12">
        <v>100284</v>
      </c>
      <c r="F497" s="13" t="s">
        <v>36</v>
      </c>
      <c r="G497" s="12">
        <v>100284</v>
      </c>
      <c r="H497" s="11">
        <v>900</v>
      </c>
      <c r="I497" s="11">
        <v>80.56</v>
      </c>
      <c r="J497" s="17">
        <f>VLOOKUP(D497,'Figure 30 '!$B$4:$M$38,10,0)</f>
        <v>31</v>
      </c>
      <c r="K497" s="18">
        <v>0.7</v>
      </c>
      <c r="L497" s="17">
        <f t="shared" si="7"/>
        <v>21.7</v>
      </c>
    </row>
    <row r="498" spans="2:12" x14ac:dyDescent="0.25">
      <c r="B498" s="11">
        <v>496</v>
      </c>
      <c r="C498" s="14" t="s">
        <v>37</v>
      </c>
      <c r="D498" s="14" t="s">
        <v>10</v>
      </c>
      <c r="E498" s="12">
        <v>100039</v>
      </c>
      <c r="F498" s="13" t="s">
        <v>36</v>
      </c>
      <c r="G498" s="12">
        <v>100039</v>
      </c>
      <c r="H498" s="11">
        <v>947</v>
      </c>
      <c r="I498" s="11">
        <v>80.709999999999994</v>
      </c>
      <c r="J498" s="17">
        <f>VLOOKUP(D498,'Figure 30 '!$B$4:$M$38,10,0)</f>
        <v>31</v>
      </c>
      <c r="K498" s="18">
        <v>0.7</v>
      </c>
      <c r="L498" s="17">
        <f t="shared" si="7"/>
        <v>21.7</v>
      </c>
    </row>
  </sheetData>
  <autoFilter ref="B2:L498" xr:uid="{CE81B2E8-211A-46F7-9DB0-9E67870A593F}"/>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E0C31-DC2D-4B9E-B8BD-0CB1911930AC}">
  <dimension ref="B1:C37"/>
  <sheetViews>
    <sheetView showGridLines="0" topLeftCell="A2" workbookViewId="0">
      <selection activeCell="C6" sqref="C6"/>
    </sheetView>
  </sheetViews>
  <sheetFormatPr defaultRowHeight="15" x14ac:dyDescent="0.25"/>
  <cols>
    <col min="1" max="1" width="4.5703125" customWidth="1"/>
    <col min="2" max="2" width="32.140625" style="31" bestFit="1" customWidth="1"/>
    <col min="3" max="3" width="22" style="31" customWidth="1"/>
  </cols>
  <sheetData>
    <row r="1" spans="2:3" ht="15.75" thickBot="1" x14ac:dyDescent="0.3"/>
    <row r="2" spans="2:3" ht="45.75" thickBot="1" x14ac:dyDescent="0.3">
      <c r="B2" s="28" t="s">
        <v>0</v>
      </c>
      <c r="C2" s="29" t="s">
        <v>560</v>
      </c>
    </row>
    <row r="3" spans="2:3" x14ac:dyDescent="0.25">
      <c r="B3" s="32" t="s">
        <v>563</v>
      </c>
      <c r="C3" s="33">
        <v>16</v>
      </c>
    </row>
    <row r="4" spans="2:3" x14ac:dyDescent="0.25">
      <c r="B4" s="32" t="s">
        <v>14</v>
      </c>
      <c r="C4" s="34">
        <v>18811</v>
      </c>
    </row>
    <row r="5" spans="2:3" x14ac:dyDescent="0.25">
      <c r="B5" s="32" t="s">
        <v>31</v>
      </c>
      <c r="C5" s="34">
        <v>1151</v>
      </c>
    </row>
    <row r="6" spans="2:3" x14ac:dyDescent="0.25">
      <c r="B6" s="32" t="s">
        <v>19</v>
      </c>
      <c r="C6" s="34">
        <v>15153</v>
      </c>
    </row>
    <row r="7" spans="2:3" x14ac:dyDescent="0.25">
      <c r="B7" s="32" t="s">
        <v>5</v>
      </c>
      <c r="C7" s="34">
        <v>17383</v>
      </c>
    </row>
    <row r="8" spans="2:3" x14ac:dyDescent="0.25">
      <c r="B8" s="32" t="s">
        <v>33</v>
      </c>
      <c r="C8" s="34">
        <v>358</v>
      </c>
    </row>
    <row r="9" spans="2:3" x14ac:dyDescent="0.25">
      <c r="B9" s="32" t="s">
        <v>21</v>
      </c>
      <c r="C9" s="34">
        <v>9229</v>
      </c>
    </row>
    <row r="10" spans="2:3" x14ac:dyDescent="0.25">
      <c r="B10" s="32" t="s">
        <v>34</v>
      </c>
      <c r="C10" s="34">
        <v>288</v>
      </c>
    </row>
    <row r="11" spans="2:3" x14ac:dyDescent="0.25">
      <c r="B11" s="32" t="s">
        <v>23</v>
      </c>
      <c r="C11" s="34">
        <v>3390</v>
      </c>
    </row>
    <row r="12" spans="2:3" x14ac:dyDescent="0.25">
      <c r="B12" s="32" t="s">
        <v>30</v>
      </c>
      <c r="C12" s="34">
        <v>762</v>
      </c>
    </row>
    <row r="13" spans="2:3" x14ac:dyDescent="0.25">
      <c r="B13" s="32" t="s">
        <v>6</v>
      </c>
      <c r="C13" s="34">
        <v>22072</v>
      </c>
    </row>
    <row r="14" spans="2:3" x14ac:dyDescent="0.25">
      <c r="B14" s="32" t="s">
        <v>22</v>
      </c>
      <c r="C14" s="34">
        <v>9201</v>
      </c>
    </row>
    <row r="15" spans="2:3" x14ac:dyDescent="0.25">
      <c r="B15" s="32" t="s">
        <v>26</v>
      </c>
      <c r="C15" s="34">
        <v>5705</v>
      </c>
    </row>
    <row r="16" spans="2:3" x14ac:dyDescent="0.25">
      <c r="B16" s="32" t="s">
        <v>24</v>
      </c>
      <c r="C16" s="34">
        <v>6303</v>
      </c>
    </row>
    <row r="17" spans="2:3" x14ac:dyDescent="0.25">
      <c r="B17" s="32" t="s">
        <v>17</v>
      </c>
      <c r="C17" s="34">
        <v>8278</v>
      </c>
    </row>
    <row r="18" spans="2:3" x14ac:dyDescent="0.25">
      <c r="B18" s="32" t="s">
        <v>13</v>
      </c>
      <c r="C18" s="34">
        <v>21339</v>
      </c>
    </row>
    <row r="19" spans="2:3" x14ac:dyDescent="0.25">
      <c r="B19" s="32" t="s">
        <v>18</v>
      </c>
      <c r="C19" s="34">
        <v>11497</v>
      </c>
    </row>
    <row r="20" spans="2:3" x14ac:dyDescent="0.25">
      <c r="B20" s="32" t="s">
        <v>1</v>
      </c>
      <c r="C20" s="34">
        <v>7</v>
      </c>
    </row>
    <row r="21" spans="2:3" x14ac:dyDescent="0.25">
      <c r="B21" s="32" t="s">
        <v>10</v>
      </c>
      <c r="C21" s="34">
        <v>27786</v>
      </c>
    </row>
    <row r="22" spans="2:3" x14ac:dyDescent="0.25">
      <c r="B22" s="32" t="s">
        <v>7</v>
      </c>
      <c r="C22" s="34">
        <v>55621</v>
      </c>
    </row>
    <row r="23" spans="2:3" x14ac:dyDescent="0.25">
      <c r="B23" s="32" t="s">
        <v>8</v>
      </c>
      <c r="C23" s="34">
        <v>1342</v>
      </c>
    </row>
    <row r="24" spans="2:3" x14ac:dyDescent="0.25">
      <c r="B24" s="32" t="s">
        <v>28</v>
      </c>
      <c r="C24" s="34">
        <v>2690</v>
      </c>
    </row>
    <row r="25" spans="2:3" x14ac:dyDescent="0.25">
      <c r="B25" s="32" t="s">
        <v>32</v>
      </c>
      <c r="C25" s="34">
        <v>761</v>
      </c>
    </row>
    <row r="26" spans="2:3" x14ac:dyDescent="0.25">
      <c r="B26" s="32" t="s">
        <v>29</v>
      </c>
      <c r="C26" s="34">
        <v>1327</v>
      </c>
    </row>
    <row r="27" spans="2:3" x14ac:dyDescent="0.25">
      <c r="B27" s="32" t="s">
        <v>15</v>
      </c>
      <c r="C27" s="34">
        <v>18847</v>
      </c>
    </row>
    <row r="28" spans="2:3" x14ac:dyDescent="0.25">
      <c r="B28" s="32" t="s">
        <v>2</v>
      </c>
      <c r="C28" s="34">
        <v>14</v>
      </c>
    </row>
    <row r="29" spans="2:3" x14ac:dyDescent="0.25">
      <c r="B29" s="32" t="s">
        <v>20</v>
      </c>
      <c r="C29" s="34">
        <v>10121</v>
      </c>
    </row>
    <row r="30" spans="2:3" x14ac:dyDescent="0.25">
      <c r="B30" s="32" t="s">
        <v>11</v>
      </c>
      <c r="C30" s="34">
        <v>35313</v>
      </c>
    </row>
    <row r="31" spans="2:3" x14ac:dyDescent="0.25">
      <c r="B31" s="32" t="s">
        <v>3</v>
      </c>
      <c r="C31" s="34">
        <v>404</v>
      </c>
    </row>
    <row r="32" spans="2:3" x14ac:dyDescent="0.25">
      <c r="B32" s="32" t="s">
        <v>12</v>
      </c>
      <c r="C32" s="34">
        <v>28260</v>
      </c>
    </row>
    <row r="33" spans="2:3" x14ac:dyDescent="0.25">
      <c r="B33" s="32" t="s">
        <v>16</v>
      </c>
      <c r="C33" s="34">
        <v>1155</v>
      </c>
    </row>
    <row r="34" spans="2:3" x14ac:dyDescent="0.25">
      <c r="B34" s="32" t="s">
        <v>27</v>
      </c>
      <c r="C34" s="34">
        <v>2192</v>
      </c>
    </row>
    <row r="35" spans="2:3" x14ac:dyDescent="0.25">
      <c r="B35" s="32" t="s">
        <v>9</v>
      </c>
      <c r="C35" s="34">
        <v>43101</v>
      </c>
    </row>
    <row r="36" spans="2:3" x14ac:dyDescent="0.25">
      <c r="B36" s="32" t="s">
        <v>25</v>
      </c>
      <c r="C36" s="34">
        <v>7487</v>
      </c>
    </row>
    <row r="37" spans="2:3" ht="15.75" thickBot="1" x14ac:dyDescent="0.3">
      <c r="B37" s="35" t="s">
        <v>4</v>
      </c>
      <c r="C37" s="36">
        <v>25384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Figure 30 </vt:lpstr>
      <vt:lpstr>Figure 30_Chart </vt:lpstr>
      <vt:lpstr>Top 500 Cities</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Mrunalini</dc:creator>
  <cp:lastModifiedBy>Mrunalini</cp:lastModifiedBy>
  <dcterms:created xsi:type="dcterms:W3CDTF">2021-02-10T04:53:38Z</dcterms:created>
  <dcterms:modified xsi:type="dcterms:W3CDTF">2021-03-30T09:01:45Z</dcterms:modified>
</cp:coreProperties>
</file>